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oya\OneDrive\ドキュメント\DIGITALSTAGE\MyBiNDup_Sites\1\_userdata\"/>
    </mc:Choice>
  </mc:AlternateContent>
  <xr:revisionPtr revIDLastSave="0" documentId="13_ncr:1_{7694E8FF-61BD-49A5-9BC5-79160A189696}" xr6:coauthVersionLast="47" xr6:coauthVersionMax="47" xr10:uidLastSave="{00000000-0000-0000-0000-000000000000}"/>
  <bookViews>
    <workbookView xWindow="-110" yWindow="-110" windowWidth="19420" windowHeight="11500" xr2:uid="{02E6C5EA-E960-444A-BD2F-14F69B42BFAA}"/>
  </bookViews>
  <sheets>
    <sheet name="令和7年度報告入力ｼｰﾄ " sheetId="3" r:id="rId1"/>
  </sheets>
  <definedNames>
    <definedName name="_xlnm._FilterDatabase" localSheetId="0" hidden="1">'令和7年度報告入力ｼｰﾄ '!$D$1:$D$885</definedName>
    <definedName name="_xlnm.Print_Area" localSheetId="0">'令和7年度報告入力ｼｰﾄ '!$A$1:$G$404</definedName>
    <definedName name="_xlnm.Print_Titles" localSheetId="0">'令和7年度報告入力ｼｰﾄ 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E27" i="3" s="1"/>
  <c r="E32" i="3"/>
  <c r="E37" i="3"/>
  <c r="E50" i="3"/>
  <c r="E51" i="3" s="1"/>
  <c r="E57" i="3"/>
  <c r="E61" i="3"/>
  <c r="E76" i="3" s="1"/>
  <c r="E83" i="3" s="1"/>
  <c r="E82" i="3"/>
  <c r="E87" i="3"/>
  <c r="E84" i="3" s="1"/>
  <c r="E90" i="3"/>
  <c r="E97" i="3"/>
  <c r="E402" i="3" s="1"/>
  <c r="E104" i="3"/>
  <c r="E105" i="3"/>
  <c r="E386" i="3" s="1"/>
  <c r="E109" i="3"/>
  <c r="E113" i="3"/>
  <c r="E116" i="3"/>
  <c r="E119" i="3"/>
  <c r="E126" i="3"/>
  <c r="E137" i="3"/>
  <c r="E150" i="3"/>
  <c r="E157" i="3"/>
  <c r="E162" i="3"/>
  <c r="E167" i="3"/>
  <c r="E172" i="3"/>
  <c r="E182" i="3"/>
  <c r="E198" i="3" s="1"/>
  <c r="E186" i="3"/>
  <c r="E190" i="3"/>
  <c r="E194" i="3"/>
  <c r="E403" i="3" s="1"/>
  <c r="E195" i="3"/>
  <c r="E196" i="3"/>
  <c r="E197" i="3"/>
  <c r="E201" i="3"/>
  <c r="E200" i="3" s="1"/>
  <c r="E202" i="3"/>
  <c r="E236" i="3"/>
  <c r="E253" i="3"/>
  <c r="E254" i="3"/>
  <c r="E263" i="3"/>
  <c r="E264" i="3"/>
  <c r="E273" i="3"/>
  <c r="E274" i="3"/>
  <c r="E284" i="3"/>
  <c r="E285" i="3"/>
  <c r="E294" i="3"/>
  <c r="E295" i="3"/>
  <c r="E304" i="3"/>
  <c r="E396" i="3" s="1"/>
  <c r="E305" i="3"/>
  <c r="E306" i="3"/>
  <c r="E318" i="3" s="1"/>
  <c r="E389" i="3" s="1"/>
  <c r="E312" i="3"/>
  <c r="E319" i="3"/>
  <c r="E326" i="3"/>
  <c r="E331" i="3"/>
  <c r="E397" i="3" s="1"/>
  <c r="E340" i="3"/>
  <c r="E398" i="3" s="1"/>
  <c r="E349" i="3"/>
  <c r="E399" i="3" s="1"/>
  <c r="E358" i="3"/>
  <c r="E359" i="3"/>
  <c r="E360" i="3"/>
  <c r="E361" i="3"/>
  <c r="E362" i="3"/>
  <c r="E363" i="3"/>
  <c r="E364" i="3"/>
  <c r="E377" i="3"/>
  <c r="E378" i="3"/>
  <c r="E387" i="3"/>
  <c r="E388" i="3"/>
  <c r="E390" i="3"/>
  <c r="E391" i="3"/>
  <c r="E392" i="3"/>
  <c r="E393" i="3"/>
  <c r="E394" i="3"/>
  <c r="E395" i="3"/>
  <c r="E53" i="3" l="1"/>
  <c r="E401" i="3"/>
  <c r="E151" i="3"/>
  <c r="E400" i="3"/>
  <c r="E102" i="3"/>
  <c r="E152" i="3"/>
  <c r="E163" i="3" s="1"/>
  <c r="E173" i="3" s="1"/>
  <c r="E176" i="3" s="1"/>
  <c r="E103" i="3" l="1"/>
  <c r="E385" i="3" s="1"/>
  <c r="E404" i="3"/>
</calcChain>
</file>

<file path=xl/sharedStrings.xml><?xml version="1.0" encoding="utf-8"?>
<sst xmlns="http://schemas.openxmlformats.org/spreadsheetml/2006/main" count="689" uniqueCount="579">
  <si>
    <t>社名</t>
  </si>
  <si>
    <t>ｺｰﾄﾞ</t>
  </si>
  <si>
    <t>大項目</t>
  </si>
  <si>
    <t>D</t>
  </si>
  <si>
    <t>科　　目</t>
  </si>
  <si>
    <t>01</t>
  </si>
  <si>
    <t>流動資産</t>
  </si>
  <si>
    <t>現金・預金</t>
  </si>
  <si>
    <t>売掛金</t>
  </si>
  <si>
    <t>受取手形</t>
  </si>
  <si>
    <t>有価証券</t>
  </si>
  <si>
    <t>当座資産計</t>
  </si>
  <si>
    <t>親会社株式</t>
  </si>
  <si>
    <t>商品</t>
  </si>
  <si>
    <t>貯蔵品</t>
  </si>
  <si>
    <t>前渡金</t>
  </si>
  <si>
    <t>荷主前渡金</t>
  </si>
  <si>
    <t>前払費用</t>
  </si>
  <si>
    <t>未収収益</t>
  </si>
  <si>
    <t>立替金</t>
  </si>
  <si>
    <t>短期貸付金</t>
  </si>
  <si>
    <t>未収金</t>
  </si>
  <si>
    <t>仮払金</t>
  </si>
  <si>
    <t>その他</t>
  </si>
  <si>
    <t>流動資産合計</t>
  </si>
  <si>
    <t>有形固定資産</t>
  </si>
  <si>
    <t>建物・機械・その他</t>
  </si>
  <si>
    <t>（減価償却引当金）</t>
  </si>
  <si>
    <t>土地</t>
  </si>
  <si>
    <t>建設仮勘定</t>
  </si>
  <si>
    <t>有形固定資産計</t>
  </si>
  <si>
    <t xml:space="preserve">無形固定資産
</t>
  </si>
  <si>
    <t>電話加入権</t>
  </si>
  <si>
    <t>施設負担金</t>
  </si>
  <si>
    <t>無形固定資産計</t>
  </si>
  <si>
    <t>投資有価証券</t>
  </si>
  <si>
    <t>子会社株式</t>
  </si>
  <si>
    <t>出資金</t>
  </si>
  <si>
    <t>子会社出資金</t>
  </si>
  <si>
    <t>長期貸付金</t>
  </si>
  <si>
    <t>開設者預託保証金</t>
  </si>
  <si>
    <t>定期預金</t>
  </si>
  <si>
    <t>長期前払費用</t>
  </si>
  <si>
    <t>事業者保険料</t>
  </si>
  <si>
    <t>投資等計</t>
  </si>
  <si>
    <t>固定資産合計</t>
  </si>
  <si>
    <t>繰延資産</t>
  </si>
  <si>
    <t>資産合計</t>
  </si>
  <si>
    <t>流動負債</t>
  </si>
  <si>
    <t>受託販売未払金</t>
  </si>
  <si>
    <t>固定負債</t>
  </si>
  <si>
    <t>長期借入金</t>
  </si>
  <si>
    <t>預り保証金</t>
  </si>
  <si>
    <t>固定負債合計</t>
  </si>
  <si>
    <t>負債合計</t>
  </si>
  <si>
    <t>売上高</t>
  </si>
  <si>
    <t>受託品売上高</t>
  </si>
  <si>
    <t>買付商品総売上高</t>
  </si>
  <si>
    <t>兼業業務売上高</t>
  </si>
  <si>
    <t>総売上高</t>
  </si>
  <si>
    <t>売上総損益</t>
  </si>
  <si>
    <t>受託手数料</t>
  </si>
  <si>
    <t>使用料</t>
  </si>
  <si>
    <t>売上高割使用料</t>
  </si>
  <si>
    <t>奨励金</t>
  </si>
  <si>
    <t>面積割使用料</t>
  </si>
  <si>
    <t>使用料計</t>
  </si>
  <si>
    <t>出荷奨励金</t>
  </si>
  <si>
    <t>完納奨励金</t>
  </si>
  <si>
    <t>奨励金計</t>
  </si>
  <si>
    <t>人件費</t>
  </si>
  <si>
    <t>従業員給料手当</t>
  </si>
  <si>
    <t>臨時雇賃金等</t>
  </si>
  <si>
    <t>福利厚生費</t>
  </si>
  <si>
    <t>退職給与金</t>
  </si>
  <si>
    <t>人件費計</t>
  </si>
  <si>
    <t>集荷販売費</t>
  </si>
  <si>
    <t>通信費</t>
  </si>
  <si>
    <t>運搬費</t>
  </si>
  <si>
    <t>会議費</t>
  </si>
  <si>
    <t>交際費</t>
  </si>
  <si>
    <t>寄付金</t>
  </si>
  <si>
    <t>宣伝広告費</t>
  </si>
  <si>
    <t>貸倒引当金繰入</t>
  </si>
  <si>
    <t>集荷販売費計</t>
  </si>
  <si>
    <t>一般管理費</t>
  </si>
  <si>
    <t>消耗品費</t>
  </si>
  <si>
    <t>図書費</t>
  </si>
  <si>
    <t>減価償却費</t>
  </si>
  <si>
    <t>修繕費</t>
  </si>
  <si>
    <t>保険料</t>
  </si>
  <si>
    <t>水道光熱費</t>
  </si>
  <si>
    <t>賃借料</t>
  </si>
  <si>
    <t>公共負担金</t>
  </si>
  <si>
    <t>公租公課</t>
  </si>
  <si>
    <t>支払賦課金</t>
  </si>
  <si>
    <t>雑費</t>
  </si>
  <si>
    <t>一般管理費合計</t>
  </si>
  <si>
    <t>販売費・一般管理費合計</t>
  </si>
  <si>
    <t>営業外収益</t>
  </si>
  <si>
    <t>受取利息・配当金</t>
  </si>
  <si>
    <t>仕入割引</t>
  </si>
  <si>
    <t>有価証券売却益</t>
  </si>
  <si>
    <t>営業外収益合計</t>
  </si>
  <si>
    <t>営業外費用</t>
  </si>
  <si>
    <t>有価証券売却損</t>
  </si>
  <si>
    <t>繰延資産償却</t>
  </si>
  <si>
    <t>営業外費用合計</t>
  </si>
  <si>
    <t>特別利益</t>
  </si>
  <si>
    <t>前期損益修正益</t>
  </si>
  <si>
    <t>固定資産売却益</t>
  </si>
  <si>
    <t>特別利益合計</t>
  </si>
  <si>
    <t>特別損失</t>
  </si>
  <si>
    <t>前期損益修正損</t>
  </si>
  <si>
    <t>固定資産売却損</t>
  </si>
  <si>
    <t>特別損失合計</t>
  </si>
  <si>
    <t>法人税等</t>
  </si>
  <si>
    <t>25</t>
  </si>
  <si>
    <t>減　価</t>
  </si>
  <si>
    <t>当期減価償却費合計</t>
  </si>
  <si>
    <t>償却費</t>
  </si>
  <si>
    <t>固定資産償却費</t>
  </si>
  <si>
    <t>繰延資産償却費</t>
  </si>
  <si>
    <t>国内産野菜</t>
  </si>
  <si>
    <t>受託販売数量</t>
  </si>
  <si>
    <t>受託販売金額</t>
  </si>
  <si>
    <t>買付販売数量</t>
  </si>
  <si>
    <t>買付販売金額</t>
  </si>
  <si>
    <t>輸入野菜</t>
  </si>
  <si>
    <t>国内産果実</t>
  </si>
  <si>
    <t>輸入果実</t>
  </si>
  <si>
    <t>青果部のつけ物</t>
  </si>
  <si>
    <t>青果部のその他</t>
  </si>
  <si>
    <t>開設区域内</t>
  </si>
  <si>
    <t>合計</t>
  </si>
  <si>
    <t>役職員等数（人）</t>
  </si>
  <si>
    <t>常勤役員数</t>
  </si>
  <si>
    <t>非常勤役員数</t>
  </si>
  <si>
    <t>従業員数合計</t>
  </si>
  <si>
    <t>臨時職員数</t>
  </si>
  <si>
    <t>野菜</t>
  </si>
  <si>
    <t>果実</t>
  </si>
  <si>
    <t>出荷奨励金（定率）</t>
  </si>
  <si>
    <t>野菜定率奨励金合計</t>
  </si>
  <si>
    <t>17/1000以上</t>
  </si>
  <si>
    <t>16/1000以上17/1000未満</t>
  </si>
  <si>
    <t>15/1000以上16/1000未満</t>
  </si>
  <si>
    <t>10/1000以上15/1000未満</t>
  </si>
  <si>
    <t>10/1000未満</t>
  </si>
  <si>
    <t>果実定率奨励金合計</t>
  </si>
  <si>
    <t>10/1000以上</t>
  </si>
  <si>
    <t>9/1000以上10/1000未満</t>
  </si>
  <si>
    <t>8/1000以上9/1000未満</t>
  </si>
  <si>
    <t>7/1000以上8/1000未満</t>
  </si>
  <si>
    <t>7/1000未満</t>
  </si>
  <si>
    <t>青果部定率奨励金合計</t>
  </si>
  <si>
    <t>青果部特別奨励金</t>
  </si>
  <si>
    <t>全農</t>
  </si>
  <si>
    <t>日園連</t>
  </si>
  <si>
    <t>野菜供給安定基金</t>
  </si>
  <si>
    <t>定率完納奨励金</t>
  </si>
  <si>
    <t>特別完納奨励金</t>
  </si>
  <si>
    <t>荷主前渡金当期発生高計</t>
  </si>
  <si>
    <t>保証金</t>
  </si>
  <si>
    <t>貸付金</t>
  </si>
  <si>
    <t>集荷先別取扱高</t>
  </si>
  <si>
    <t>集荷先別取扱高合計</t>
  </si>
  <si>
    <t>生産者個人</t>
  </si>
  <si>
    <t>生産者任意組合</t>
  </si>
  <si>
    <t>出荷団体</t>
  </si>
  <si>
    <t>産地出荷業者</t>
  </si>
  <si>
    <t>商社</t>
  </si>
  <si>
    <t>他市場卸売業者</t>
  </si>
  <si>
    <t>他市場仲卸業者</t>
  </si>
  <si>
    <t>保管場所指定</t>
  </si>
  <si>
    <t>市場外指定保管場所合計</t>
  </si>
  <si>
    <t>開設区域周辺</t>
  </si>
  <si>
    <t>卸売業者名（卸売業等コード表のカタカナ名）</t>
  </si>
  <si>
    <t>データエラー項目</t>
  </si>
  <si>
    <t>繰延税金資産</t>
  </si>
  <si>
    <t>未払消費税等</t>
  </si>
  <si>
    <t>繰延税金負債</t>
  </si>
  <si>
    <t>役員報酬</t>
  </si>
  <si>
    <t>退職給付引当金繰入</t>
  </si>
  <si>
    <t>支払利息</t>
  </si>
  <si>
    <t>（注） 負号は-入力すること。なお、貸倒引当金、減価償却引当金には、-入力しないこと。</t>
  </si>
  <si>
    <t>金　　額 （円）</t>
  </si>
  <si>
    <t>投資その他の資産
（投資等）</t>
  </si>
  <si>
    <t>支払手形(受託）</t>
  </si>
  <si>
    <t>荷主預り金</t>
  </si>
  <si>
    <t>受託小計</t>
  </si>
  <si>
    <t>買掛金（買付）</t>
  </si>
  <si>
    <t>支払手形(買付）</t>
  </si>
  <si>
    <t>預り金（買付）</t>
  </si>
  <si>
    <t>買付小計</t>
  </si>
  <si>
    <t>買掛金（その他）</t>
  </si>
  <si>
    <t>支払手形（その他）</t>
  </si>
  <si>
    <t>短期借入金</t>
  </si>
  <si>
    <t>未払金</t>
  </si>
  <si>
    <t>未払法人税等</t>
  </si>
  <si>
    <t>未払費用</t>
  </si>
  <si>
    <t>前受金</t>
  </si>
  <si>
    <t>預り金（その他）</t>
  </si>
  <si>
    <t>前受収益</t>
  </si>
  <si>
    <t>仮受金</t>
  </si>
  <si>
    <t>賞与引当金</t>
  </si>
  <si>
    <t>流動負債合計</t>
  </si>
  <si>
    <t>法人税等調整額</t>
  </si>
  <si>
    <t>取扱高(円･Kg)</t>
  </si>
  <si>
    <t>　営業</t>
  </si>
  <si>
    <t>　事務</t>
  </si>
  <si>
    <t>販売方法別取扱数量（Kg）</t>
  </si>
  <si>
    <t>野 菜（Kg）</t>
  </si>
  <si>
    <t>果実（Kg）</t>
  </si>
  <si>
    <t>その他（Kg）</t>
  </si>
  <si>
    <t>販売方法別取扱金額（円）</t>
  </si>
  <si>
    <t>(野菜合計販売数量)</t>
  </si>
  <si>
    <t>(野菜合計販売金額)</t>
  </si>
  <si>
    <t>(果実合計販売数量)</t>
  </si>
  <si>
    <t>(果実合計販売金額)</t>
  </si>
  <si>
    <t>(つけ物・その他合計販売数量)</t>
  </si>
  <si>
    <t>(つけ物・その他合計販売金額)</t>
  </si>
  <si>
    <t>　　  作成者名（所属部課､氏名）</t>
  </si>
  <si>
    <t>17</t>
  </si>
  <si>
    <t>21</t>
  </si>
  <si>
    <t>22</t>
  </si>
  <si>
    <t>23</t>
  </si>
  <si>
    <t>24</t>
  </si>
  <si>
    <t>26</t>
  </si>
  <si>
    <t>（特別）出荷奨励金</t>
  </si>
  <si>
    <t>年度</t>
  </si>
  <si>
    <r>
      <t>（円・K</t>
    </r>
    <r>
      <rPr>
        <sz val="11"/>
        <rFont val="ＭＳ Ｐゴシック"/>
        <family val="3"/>
        <charset val="128"/>
      </rPr>
      <t>g</t>
    </r>
    <r>
      <rPr>
        <sz val="11"/>
        <rFont val="ＭＳ Ｐゴシック"/>
        <family val="3"/>
        <charset val="128"/>
      </rPr>
      <t>）</t>
    </r>
    <rPh sb="1" eb="2">
      <t>センエン</t>
    </rPh>
    <phoneticPr fontId="12"/>
  </si>
  <si>
    <t>のれん</t>
    <phoneticPr fontId="11"/>
  </si>
  <si>
    <t>純資産</t>
    <rPh sb="0" eb="3">
      <t>ジュンシサン</t>
    </rPh>
    <phoneticPr fontId="11"/>
  </si>
  <si>
    <t>株主資本</t>
    <rPh sb="0" eb="2">
      <t>カブヌシ</t>
    </rPh>
    <rPh sb="2" eb="4">
      <t>シホン</t>
    </rPh>
    <phoneticPr fontId="11"/>
  </si>
  <si>
    <t>　うち　資本金</t>
    <rPh sb="4" eb="7">
      <t>シホンキン</t>
    </rPh>
    <phoneticPr fontId="11"/>
  </si>
  <si>
    <t>　うち　新株式申込証拠金</t>
    <rPh sb="4" eb="7">
      <t>シンカブシキ</t>
    </rPh>
    <rPh sb="7" eb="9">
      <t>モウシコミ</t>
    </rPh>
    <rPh sb="9" eb="12">
      <t>ショウコキン</t>
    </rPh>
    <phoneticPr fontId="11"/>
  </si>
  <si>
    <t>　うち　資本剰余金</t>
    <rPh sb="4" eb="6">
      <t>シホン</t>
    </rPh>
    <rPh sb="6" eb="9">
      <t>ジョウヨキン</t>
    </rPh>
    <phoneticPr fontId="11"/>
  </si>
  <si>
    <t>　　うち　資本準備金</t>
    <rPh sb="5" eb="7">
      <t>シホン</t>
    </rPh>
    <rPh sb="7" eb="10">
      <t>ジュンビキン</t>
    </rPh>
    <phoneticPr fontId="11"/>
  </si>
  <si>
    <t>　　うち　その他資本剰余金</t>
    <rPh sb="5" eb="8">
      <t>ソノタ</t>
    </rPh>
    <rPh sb="8" eb="10">
      <t>シホン</t>
    </rPh>
    <rPh sb="10" eb="13">
      <t>ジョウヨキン</t>
    </rPh>
    <phoneticPr fontId="11"/>
  </si>
  <si>
    <t>　うち　利益剰余金</t>
    <rPh sb="4" eb="6">
      <t>リエキ</t>
    </rPh>
    <rPh sb="6" eb="9">
      <t>ジョウヨキン</t>
    </rPh>
    <phoneticPr fontId="11"/>
  </si>
  <si>
    <t>　　うち　利益準備金</t>
    <rPh sb="5" eb="7">
      <t>リエキ</t>
    </rPh>
    <rPh sb="7" eb="10">
      <t>ジュンビキン</t>
    </rPh>
    <phoneticPr fontId="11"/>
  </si>
  <si>
    <t>　　うち　その他利益剰余金</t>
    <rPh sb="5" eb="8">
      <t>ソノタ</t>
    </rPh>
    <rPh sb="8" eb="10">
      <t>リエキ</t>
    </rPh>
    <rPh sb="10" eb="13">
      <t>ジョウヨキン</t>
    </rPh>
    <phoneticPr fontId="11"/>
  </si>
  <si>
    <t>　　　うち　積立金</t>
    <rPh sb="6" eb="9">
      <t>ツミタテキン</t>
    </rPh>
    <phoneticPr fontId="11"/>
  </si>
  <si>
    <t>　うち　自己株式申込証拠金</t>
    <rPh sb="4" eb="6">
      <t>ジコ</t>
    </rPh>
    <rPh sb="6" eb="8">
      <t>カブシキ</t>
    </rPh>
    <rPh sb="8" eb="10">
      <t>モウシコミ</t>
    </rPh>
    <rPh sb="10" eb="13">
      <t>ショウコキン</t>
    </rPh>
    <phoneticPr fontId="11"/>
  </si>
  <si>
    <t>評価・換算差額等</t>
    <rPh sb="0" eb="2">
      <t>ヒョウカ</t>
    </rPh>
    <rPh sb="3" eb="5">
      <t>カンザン</t>
    </rPh>
    <rPh sb="5" eb="7">
      <t>サガク</t>
    </rPh>
    <rPh sb="7" eb="8">
      <t>トウ</t>
    </rPh>
    <phoneticPr fontId="11"/>
  </si>
  <si>
    <t>新株予約権</t>
    <rPh sb="0" eb="2">
      <t>シンカブ</t>
    </rPh>
    <rPh sb="2" eb="4">
      <t>ヨヤク</t>
    </rPh>
    <rPh sb="4" eb="5">
      <t>ケン</t>
    </rPh>
    <phoneticPr fontId="11"/>
  </si>
  <si>
    <t>純資産合計</t>
    <rPh sb="0" eb="3">
      <t>ジュンシサン</t>
    </rPh>
    <phoneticPr fontId="11"/>
  </si>
  <si>
    <t>　うち　その他有価証券評価差額金</t>
    <rPh sb="4" eb="7">
      <t>ソノタ</t>
    </rPh>
    <rPh sb="7" eb="9">
      <t>ユウカ</t>
    </rPh>
    <rPh sb="9" eb="11">
      <t>ショウケン</t>
    </rPh>
    <rPh sb="11" eb="13">
      <t>ヒョウカ</t>
    </rPh>
    <rPh sb="13" eb="15">
      <t>サガク</t>
    </rPh>
    <rPh sb="15" eb="16">
      <t>キン</t>
    </rPh>
    <phoneticPr fontId="11"/>
  </si>
  <si>
    <t>　うち　繰延ヘッジ損益</t>
    <rPh sb="4" eb="6">
      <t>クリノベ</t>
    </rPh>
    <rPh sb="9" eb="11">
      <t>ソンエキ</t>
    </rPh>
    <phoneticPr fontId="11"/>
  </si>
  <si>
    <t>　うち　土地再評価差額金</t>
    <rPh sb="4" eb="6">
      <t>トチ</t>
    </rPh>
    <rPh sb="6" eb="7">
      <t>サイ</t>
    </rPh>
    <rPh sb="7" eb="9">
      <t>ヒョウカ</t>
    </rPh>
    <rPh sb="9" eb="11">
      <t>サガク</t>
    </rPh>
    <rPh sb="11" eb="12">
      <t>キン</t>
    </rPh>
    <phoneticPr fontId="11"/>
  </si>
  <si>
    <t>負債・純資産合計</t>
    <rPh sb="3" eb="6">
      <t>ジュンシサン</t>
    </rPh>
    <phoneticPr fontId="11"/>
  </si>
  <si>
    <t>買付販売利益(損失)金額</t>
    <rPh sb="4" eb="6">
      <t>リエキ</t>
    </rPh>
    <rPh sb="7" eb="9">
      <t>ソンシツ</t>
    </rPh>
    <rPh sb="10" eb="12">
      <t>キンガク</t>
    </rPh>
    <phoneticPr fontId="11"/>
  </si>
  <si>
    <t>兼業業務利益(損失)金額</t>
    <rPh sb="4" eb="6">
      <t>リエキ</t>
    </rPh>
    <rPh sb="7" eb="9">
      <t>ソンシツ</t>
    </rPh>
    <rPh sb="10" eb="12">
      <t>キンガク</t>
    </rPh>
    <phoneticPr fontId="11"/>
  </si>
  <si>
    <t>売上総利益(損失)金額</t>
    <rPh sb="3" eb="5">
      <t>リエキ</t>
    </rPh>
    <rPh sb="6" eb="8">
      <t>ソンシツ</t>
    </rPh>
    <rPh sb="9" eb="11">
      <t>キンガク</t>
    </rPh>
    <phoneticPr fontId="11"/>
  </si>
  <si>
    <t>営業利益(損失)金額</t>
    <rPh sb="2" eb="4">
      <t>リエキ</t>
    </rPh>
    <rPh sb="5" eb="7">
      <t>ソンシツ</t>
    </rPh>
    <rPh sb="8" eb="10">
      <t>キンガク</t>
    </rPh>
    <phoneticPr fontId="11"/>
  </si>
  <si>
    <t>経常利益(損失)金額</t>
    <rPh sb="2" eb="4">
      <t>リエキ</t>
    </rPh>
    <rPh sb="5" eb="7">
      <t>ソンシツ</t>
    </rPh>
    <rPh sb="8" eb="10">
      <t>キンガク</t>
    </rPh>
    <phoneticPr fontId="11"/>
  </si>
  <si>
    <t>減損損失</t>
    <rPh sb="0" eb="2">
      <t>ゲンソン</t>
    </rPh>
    <rPh sb="2" eb="4">
      <t>ソンシツ</t>
    </rPh>
    <phoneticPr fontId="11"/>
  </si>
  <si>
    <t>税引前当期
純利益(損失)金額</t>
    <rPh sb="13" eb="15">
      <t>キンガク</t>
    </rPh>
    <phoneticPr fontId="11"/>
  </si>
  <si>
    <t>当期純利益（損失）金額</t>
    <rPh sb="9" eb="11">
      <t>キンガク</t>
    </rPh>
    <phoneticPr fontId="11"/>
  </si>
  <si>
    <t>旅費交通費</t>
    <phoneticPr fontId="11"/>
  </si>
  <si>
    <t>受託品事故損</t>
    <rPh sb="3" eb="5">
      <t>ジコ</t>
    </rPh>
    <phoneticPr fontId="11"/>
  </si>
  <si>
    <t>貸倒損失</t>
    <rPh sb="2" eb="4">
      <t>ソンシツ</t>
    </rPh>
    <phoneticPr fontId="11"/>
  </si>
  <si>
    <t>資産と総資本が不一致</t>
    <rPh sb="0" eb="2">
      <t>シサン</t>
    </rPh>
    <rPh sb="3" eb="6">
      <t>ソウシホン</t>
    </rPh>
    <rPh sb="7" eb="10">
      <t>フイッチ</t>
    </rPh>
    <phoneticPr fontId="12"/>
  </si>
  <si>
    <t>本業売上と販売先別売上が不一致</t>
    <rPh sb="0" eb="2">
      <t>ホンギョウ</t>
    </rPh>
    <rPh sb="2" eb="4">
      <t>ウリアゲ</t>
    </rPh>
    <rPh sb="5" eb="8">
      <t>ハンバイサキ</t>
    </rPh>
    <rPh sb="8" eb="10">
      <t>ベツウ</t>
    </rPh>
    <rPh sb="10" eb="11">
      <t>ア</t>
    </rPh>
    <rPh sb="12" eb="15">
      <t>フイッチ</t>
    </rPh>
    <phoneticPr fontId="12"/>
  </si>
  <si>
    <t>退職給付引当金</t>
    <rPh sb="2" eb="4">
      <t>キュウフ</t>
    </rPh>
    <phoneticPr fontId="11"/>
  </si>
  <si>
    <t>その他</t>
    <phoneticPr fontId="11"/>
  </si>
  <si>
    <t>株主資本等変動計算</t>
    <rPh sb="0" eb="2">
      <t>カブヌシ</t>
    </rPh>
    <rPh sb="2" eb="4">
      <t>シホン</t>
    </rPh>
    <rPh sb="4" eb="5">
      <t>トウ</t>
    </rPh>
    <rPh sb="5" eb="7">
      <t>ヘンドウ</t>
    </rPh>
    <rPh sb="7" eb="9">
      <t>ケイサン</t>
    </rPh>
    <phoneticPr fontId="11"/>
  </si>
  <si>
    <t>株主資本（Ａ）</t>
    <rPh sb="0" eb="2">
      <t>カブヌシ</t>
    </rPh>
    <rPh sb="2" eb="4">
      <t>シホン</t>
    </rPh>
    <phoneticPr fontId="11"/>
  </si>
  <si>
    <t>前期末残高</t>
    <rPh sb="0" eb="1">
      <t>ゼン</t>
    </rPh>
    <rPh sb="1" eb="3">
      <t>キマツ</t>
    </rPh>
    <rPh sb="3" eb="5">
      <t>ザンダカ</t>
    </rPh>
    <phoneticPr fontId="11"/>
  </si>
  <si>
    <t>当期中増加（＋）</t>
    <rPh sb="0" eb="2">
      <t>トウキ</t>
    </rPh>
    <rPh sb="2" eb="3">
      <t>チュウ</t>
    </rPh>
    <rPh sb="3" eb="5">
      <t>ゾウカ</t>
    </rPh>
    <phoneticPr fontId="11"/>
  </si>
  <si>
    <t>当期中減少（－）</t>
    <rPh sb="0" eb="3">
      <t>トウキチュウ</t>
    </rPh>
    <rPh sb="3" eb="5">
      <t>ゲンショウ</t>
    </rPh>
    <phoneticPr fontId="11"/>
  </si>
  <si>
    <t>当期末残高</t>
    <rPh sb="0" eb="3">
      <t>トウキマツ</t>
    </rPh>
    <rPh sb="3" eb="5">
      <t>ザンダカ</t>
    </rPh>
    <phoneticPr fontId="11"/>
  </si>
  <si>
    <t>評価・換算差額等（B)</t>
    <rPh sb="0" eb="2">
      <t>ヒョウカ</t>
    </rPh>
    <rPh sb="3" eb="5">
      <t>カンザン</t>
    </rPh>
    <rPh sb="5" eb="7">
      <t>サガク</t>
    </rPh>
    <rPh sb="7" eb="8">
      <t>トウ</t>
    </rPh>
    <phoneticPr fontId="11"/>
  </si>
  <si>
    <t>１９</t>
    <phoneticPr fontId="11"/>
  </si>
  <si>
    <t>２０</t>
    <phoneticPr fontId="11"/>
  </si>
  <si>
    <t>新株予約権（C)</t>
    <rPh sb="0" eb="2">
      <t>シンカブ</t>
    </rPh>
    <rPh sb="2" eb="5">
      <t>ヨヤクケン</t>
    </rPh>
    <phoneticPr fontId="11"/>
  </si>
  <si>
    <t>当期配当合計</t>
    <rPh sb="0" eb="2">
      <t>トウキ</t>
    </rPh>
    <rPh sb="2" eb="4">
      <t>ハイトウ</t>
    </rPh>
    <rPh sb="4" eb="6">
      <t>ゴウケイ</t>
    </rPh>
    <phoneticPr fontId="11"/>
  </si>
  <si>
    <t xml:space="preserve"> </t>
    <phoneticPr fontId="11"/>
  </si>
  <si>
    <t>　　うち利益剰余金（ａ）</t>
    <rPh sb="4" eb="6">
      <t>リエキ</t>
    </rPh>
    <rPh sb="6" eb="9">
      <t>ジョウヨキン</t>
    </rPh>
    <phoneticPr fontId="11"/>
  </si>
  <si>
    <t>　うち　自己株式（－）</t>
    <rPh sb="4" eb="6">
      <t>ジコ</t>
    </rPh>
    <rPh sb="6" eb="8">
      <t>カブシキ</t>
    </rPh>
    <phoneticPr fontId="11"/>
  </si>
  <si>
    <t>（貸倒引当金）（－）</t>
    <phoneticPr fontId="11"/>
  </si>
  <si>
    <t>純資産合計（A+B+C)</t>
    <rPh sb="0" eb="3">
      <t>ジュンシサン</t>
    </rPh>
    <rPh sb="3" eb="5">
      <t>ゴウケイ</t>
    </rPh>
    <phoneticPr fontId="11"/>
  </si>
  <si>
    <t>　　　うち　繰越利益剰余金
　　　　　　(繰越損失金)</t>
    <rPh sb="6" eb="8">
      <t>クリコシ</t>
    </rPh>
    <rPh sb="8" eb="10">
      <t>リエキ</t>
    </rPh>
    <rPh sb="10" eb="13">
      <t>ジョウヨキン</t>
    </rPh>
    <rPh sb="21" eb="23">
      <t>クリコシ</t>
    </rPh>
    <rPh sb="23" eb="25">
      <t>ソンシツ</t>
    </rPh>
    <rPh sb="25" eb="26">
      <t>キン</t>
    </rPh>
    <phoneticPr fontId="11"/>
  </si>
  <si>
    <t>ソフトウエア</t>
    <phoneticPr fontId="11"/>
  </si>
  <si>
    <t>最後にエラー項目のエラーが出ていないかご確認下さい。</t>
    <rPh sb="0" eb="2">
      <t>サイゴ</t>
    </rPh>
    <rPh sb="6" eb="8">
      <t>コウモク</t>
    </rPh>
    <rPh sb="13" eb="14">
      <t>デ</t>
    </rPh>
    <rPh sb="20" eb="22">
      <t>カクニン</t>
    </rPh>
    <rPh sb="22" eb="23">
      <t>クダ</t>
    </rPh>
    <phoneticPr fontId="11"/>
  </si>
  <si>
    <t>※せり人は営業を超えない人数</t>
    <rPh sb="3" eb="4">
      <t>ニン</t>
    </rPh>
    <rPh sb="5" eb="7">
      <t>エイギョウ</t>
    </rPh>
    <rPh sb="8" eb="9">
      <t>コ</t>
    </rPh>
    <rPh sb="12" eb="14">
      <t>ニンズウ</t>
    </rPh>
    <phoneticPr fontId="11"/>
  </si>
  <si>
    <t>※せり人数</t>
    <phoneticPr fontId="11"/>
  </si>
  <si>
    <t>令和</t>
    <rPh sb="0" eb="2">
      <t>レイワ</t>
    </rPh>
    <phoneticPr fontId="11"/>
  </si>
  <si>
    <t>配当金がない場合は０を入力してください</t>
    <rPh sb="0" eb="3">
      <t>ハイトウキン</t>
    </rPh>
    <rPh sb="6" eb="8">
      <t>バアイ</t>
    </rPh>
    <rPh sb="11" eb="13">
      <t>ニュウリョク</t>
    </rPh>
    <phoneticPr fontId="11"/>
  </si>
  <si>
    <t>　うち、商物分離</t>
    <rPh sb="4" eb="8">
      <t>ショウブツブンリ</t>
    </rPh>
    <phoneticPr fontId="11"/>
  </si>
  <si>
    <t>　うち、商物分離計</t>
    <rPh sb="4" eb="8">
      <t>ショウブツブンリ</t>
    </rPh>
    <rPh sb="8" eb="9">
      <t>ケイ</t>
    </rPh>
    <phoneticPr fontId="11"/>
  </si>
  <si>
    <t>販売先別取扱高</t>
    <phoneticPr fontId="11"/>
  </si>
  <si>
    <t>仲卸業者金額</t>
    <rPh sb="0" eb="1">
      <t>ナカ</t>
    </rPh>
    <rPh sb="1" eb="2">
      <t>オロシ</t>
    </rPh>
    <rPh sb="2" eb="4">
      <t>ギョウシャ</t>
    </rPh>
    <rPh sb="4" eb="6">
      <t>キンガク</t>
    </rPh>
    <phoneticPr fontId="11"/>
  </si>
  <si>
    <t>売買参加者金額</t>
    <rPh sb="0" eb="5">
      <t>バイバイサンカシャ</t>
    </rPh>
    <rPh sb="5" eb="7">
      <t>キンガク</t>
    </rPh>
    <phoneticPr fontId="11"/>
  </si>
  <si>
    <t>自社等数量</t>
    <rPh sb="0" eb="3">
      <t>ジシャトウ</t>
    </rPh>
    <rPh sb="3" eb="5">
      <t>スウリョウ</t>
    </rPh>
    <phoneticPr fontId="11"/>
  </si>
  <si>
    <t>自社等金額</t>
    <rPh sb="0" eb="5">
      <t>ジシャトウキンガク</t>
    </rPh>
    <phoneticPr fontId="11"/>
  </si>
  <si>
    <t>第三者数量</t>
    <rPh sb="0" eb="3">
      <t>ダイサンシャ</t>
    </rPh>
    <rPh sb="3" eb="5">
      <t>スウリョウ</t>
    </rPh>
    <phoneticPr fontId="11"/>
  </si>
  <si>
    <t>第三者金額</t>
    <rPh sb="0" eb="3">
      <t>ダイサンシャ</t>
    </rPh>
    <rPh sb="3" eb="5">
      <t>キンガク</t>
    </rPh>
    <phoneticPr fontId="11"/>
  </si>
  <si>
    <t>　うち他市場への転送数量</t>
    <rPh sb="3" eb="6">
      <t>タシジョウ</t>
    </rPh>
    <rPh sb="8" eb="10">
      <t>テンソウ</t>
    </rPh>
    <rPh sb="10" eb="12">
      <t>スウリョウ</t>
    </rPh>
    <phoneticPr fontId="11"/>
  </si>
  <si>
    <t>　うち他市場への転送金額</t>
    <rPh sb="3" eb="6">
      <t>タシジョウ</t>
    </rPh>
    <rPh sb="8" eb="12">
      <t>テンソウキンガク</t>
    </rPh>
    <phoneticPr fontId="11"/>
  </si>
  <si>
    <t>合計数量</t>
    <rPh sb="0" eb="2">
      <t>ゴウケイ</t>
    </rPh>
    <rPh sb="2" eb="4">
      <t>スウリョウ</t>
    </rPh>
    <phoneticPr fontId="11"/>
  </si>
  <si>
    <t>合計金額</t>
    <rPh sb="0" eb="4">
      <t>ゴウケイキンガク</t>
    </rPh>
    <phoneticPr fontId="11"/>
  </si>
  <si>
    <t>27</t>
    <phoneticPr fontId="11"/>
  </si>
  <si>
    <t>※配当金がない場合は０</t>
    <rPh sb="1" eb="4">
      <t>ハイトウキン</t>
    </rPh>
    <rPh sb="7" eb="9">
      <t>バアイ</t>
    </rPh>
    <phoneticPr fontId="11"/>
  </si>
  <si>
    <t>28</t>
    <phoneticPr fontId="11"/>
  </si>
  <si>
    <t>29</t>
    <phoneticPr fontId="11"/>
  </si>
  <si>
    <t>30</t>
    <phoneticPr fontId="11"/>
  </si>
  <si>
    <t>31</t>
    <phoneticPr fontId="11"/>
  </si>
  <si>
    <t>32</t>
    <phoneticPr fontId="11"/>
  </si>
  <si>
    <t>33</t>
    <phoneticPr fontId="11"/>
  </si>
  <si>
    <t>34</t>
    <phoneticPr fontId="11"/>
  </si>
  <si>
    <t>35</t>
    <phoneticPr fontId="11"/>
  </si>
  <si>
    <t>36</t>
    <phoneticPr fontId="11"/>
  </si>
  <si>
    <t>37</t>
    <phoneticPr fontId="11"/>
  </si>
  <si>
    <t>38</t>
    <phoneticPr fontId="11"/>
  </si>
  <si>
    <t>39</t>
    <phoneticPr fontId="11"/>
  </si>
  <si>
    <t>40</t>
    <phoneticPr fontId="11"/>
  </si>
  <si>
    <t>02</t>
    <phoneticPr fontId="11"/>
  </si>
  <si>
    <t>03</t>
    <phoneticPr fontId="11"/>
  </si>
  <si>
    <t>04</t>
    <phoneticPr fontId="11"/>
  </si>
  <si>
    <t>05</t>
    <phoneticPr fontId="11"/>
  </si>
  <si>
    <t>06</t>
    <phoneticPr fontId="11"/>
  </si>
  <si>
    <t>07</t>
    <phoneticPr fontId="11"/>
  </si>
  <si>
    <t>08</t>
    <phoneticPr fontId="11"/>
  </si>
  <si>
    <t>09</t>
    <phoneticPr fontId="11"/>
  </si>
  <si>
    <t>10</t>
    <phoneticPr fontId="11"/>
  </si>
  <si>
    <t>11</t>
    <phoneticPr fontId="11"/>
  </si>
  <si>
    <t>12</t>
    <phoneticPr fontId="11"/>
  </si>
  <si>
    <t>13</t>
    <phoneticPr fontId="11"/>
  </si>
  <si>
    <t>14</t>
    <phoneticPr fontId="11"/>
  </si>
  <si>
    <t>15</t>
    <phoneticPr fontId="11"/>
  </si>
  <si>
    <t>16</t>
    <phoneticPr fontId="11"/>
  </si>
  <si>
    <t>18</t>
    <phoneticPr fontId="11"/>
  </si>
  <si>
    <t>本業売上</t>
    <rPh sb="0" eb="2">
      <t>ホンギョウ</t>
    </rPh>
    <rPh sb="2" eb="4">
      <t>ウリアゲ</t>
    </rPh>
    <phoneticPr fontId="11"/>
  </si>
  <si>
    <t>71</t>
  </si>
  <si>
    <t>73</t>
  </si>
  <si>
    <t>74</t>
  </si>
  <si>
    <t>75</t>
  </si>
  <si>
    <t>76</t>
  </si>
  <si>
    <t>6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</si>
  <si>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</si>
  <si>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</si>
  <si>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</si>
  <si>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</si>
  <si>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</si>
  <si>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</si>
  <si>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</si>
  <si>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</si>
  <si>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</si>
  <si>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</si>
  <si>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</si>
  <si>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</si>
  <si>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</si>
  <si>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</si>
  <si>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</si>
  <si>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</si>
  <si>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</si>
  <si>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</si>
  <si>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</si>
  <si>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</si>
  <si>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</si>
  <si>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</si>
  <si>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</si>
  <si>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</si>
  <si>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</si>
  <si>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</si>
  <si>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</si>
  <si>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</si>
  <si>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</si>
  <si>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</si>
  <si>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</si>
  <si>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</si>
  <si>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</si>
  <si>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</si>
  <si>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</si>
  <si>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</si>
  <si>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</si>
  <si>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</si>
  <si>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</si>
  <si>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</si>
  <si>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</si>
  <si>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</si>
  <si>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</si>
  <si>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</si>
  <si>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</si>
  <si>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</si>
  <si>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</si>
  <si>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</si>
  <si>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</si>
  <si>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</si>
  <si>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</si>
  <si>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</si>
  <si>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</si>
  <si>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</si>
  <si>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</si>
  <si>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</si>
  <si>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</si>
  <si>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</si>
  <si>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</si>
  <si>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</si>
  <si>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72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</si>
  <si>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</si>
  <si>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</si>
  <si>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</si>
  <si>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</si>
  <si>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</si>
  <si>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</si>
  <si>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</si>
  <si>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</si>
  <si>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</si>
  <si>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</si>
  <si>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</si>
  <si>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</si>
  <si>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</si>
  <si>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</si>
  <si>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</si>
  <si>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</si>
  <si>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</si>
  <si>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</si>
  <si>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</si>
  <si>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</si>
  <si>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</si>
  <si>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</si>
  <si>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</si>
  <si>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</si>
  <si>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</si>
  <si>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</si>
  <si>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</si>
  <si>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</si>
  <si>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</si>
  <si>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</si>
  <si>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</si>
  <si>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</si>
  <si>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</si>
  <si>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</si>
  <si>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</si>
  <si>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</si>
  <si>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</si>
  <si>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</si>
  <si>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</si>
  <si>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</si>
  <si>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</si>
  <si>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</si>
  <si>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</si>
  <si>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</si>
  <si>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</si>
  <si>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</si>
  <si>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</si>
  <si>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</si>
  <si>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</si>
  <si>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</si>
  <si>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</si>
  <si>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</si>
  <si>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</si>
  <si>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</si>
  <si>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</si>
  <si>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</si>
  <si>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</si>
  <si>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</si>
  <si>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</si>
  <si>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</si>
  <si>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</si>
  <si>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</si>
  <si>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</si>
  <si>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</si>
  <si>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</si>
  <si>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</si>
  <si>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</si>
  <si>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</si>
  <si>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</si>
  <si>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</si>
  <si>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</si>
  <si>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</si>
  <si>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</si>
  <si>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</si>
  <si>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</si>
  <si>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</si>
  <si>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</si>
  <si>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</si>
  <si>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</si>
  <si>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</si>
  <si>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</si>
  <si>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</si>
  <si>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</si>
  <si>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</si>
  <si>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</si>
  <si>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</si>
  <si>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</si>
  <si>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</si>
  <si>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</si>
  <si>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</si>
  <si>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</si>
  <si>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</si>
  <si>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</si>
  <si>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</si>
  <si>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</si>
  <si>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</si>
  <si>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</si>
  <si>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</si>
  <si>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</si>
  <si>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</si>
  <si>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</si>
  <si>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</si>
  <si>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</si>
  <si>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</si>
  <si>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</si>
  <si>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</si>
  <si>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</si>
  <si>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</si>
  <si>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</si>
  <si>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</si>
  <si>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</si>
  <si>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</si>
  <si>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</si>
  <si>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</si>
  <si>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</si>
  <si>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</si>
  <si>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</si>
  <si>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</si>
  <si>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</si>
  <si>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</si>
  <si>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</si>
  <si>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</si>
  <si>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</si>
  <si>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</si>
  <si>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</si>
  <si>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</si>
  <si>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</si>
  <si>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</si>
  <si>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</si>
  <si>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</si>
  <si>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</si>
  <si>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</si>
  <si>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</si>
  <si>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</si>
  <si>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</si>
  <si>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</si>
  <si>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</si>
  <si>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</si>
  <si>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</si>
  <si>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</si>
  <si>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</si>
  <si>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1</t>
    <phoneticPr fontId="11"/>
  </si>
  <si>
    <t>170</t>
  </si>
  <si>
    <t>193</t>
    <phoneticPr fontId="11"/>
  </si>
  <si>
    <t>194</t>
  </si>
  <si>
    <t>取扱高（再掲）</t>
    <phoneticPr fontId="11"/>
  </si>
  <si>
    <t>97</t>
    <phoneticPr fontId="11"/>
  </si>
  <si>
    <t>169</t>
    <phoneticPr fontId="11"/>
  </si>
  <si>
    <t>41</t>
    <phoneticPr fontId="11"/>
  </si>
  <si>
    <t>受託品売上高(D98)と取扱高(D194～)</t>
    <phoneticPr fontId="11"/>
  </si>
  <si>
    <t>買付品売上高(D99)と取扱高(D196～)</t>
    <phoneticPr fontId="11"/>
  </si>
  <si>
    <t>純資産・株主資本（D77）と株主資本等変動計算（D172）</t>
    <rPh sb="0" eb="3">
      <t>ジュンシサン</t>
    </rPh>
    <rPh sb="4" eb="6">
      <t>カブヌシ</t>
    </rPh>
    <rPh sb="6" eb="8">
      <t>シホン</t>
    </rPh>
    <rPh sb="14" eb="16">
      <t>カブヌシ</t>
    </rPh>
    <rPh sb="16" eb="18">
      <t>シホン</t>
    </rPh>
    <rPh sb="18" eb="19">
      <t>トウ</t>
    </rPh>
    <rPh sb="19" eb="21">
      <t>ヘンドウ</t>
    </rPh>
    <rPh sb="21" eb="23">
      <t>ケイサン</t>
    </rPh>
    <phoneticPr fontId="11"/>
  </si>
  <si>
    <t>純資産・利益剰余金（D83）と株主資本等変動計算（D176）</t>
    <rPh sb="0" eb="3">
      <t>ジュンシサン</t>
    </rPh>
    <rPh sb="4" eb="6">
      <t>リエキ</t>
    </rPh>
    <rPh sb="6" eb="9">
      <t>ジョウヨキン</t>
    </rPh>
    <rPh sb="15" eb="17">
      <t>カブヌシ</t>
    </rPh>
    <rPh sb="17" eb="19">
      <t>シホン</t>
    </rPh>
    <rPh sb="19" eb="20">
      <t>トウ</t>
    </rPh>
    <rPh sb="20" eb="22">
      <t>ヘンドウ</t>
    </rPh>
    <rPh sb="22" eb="24">
      <t>ケイサン</t>
    </rPh>
    <phoneticPr fontId="11"/>
  </si>
  <si>
    <t>純資産・評価・換算差額等(D90)と株主資本等変動計算(D180)</t>
    <rPh sb="0" eb="3">
      <t>ジュンシサン</t>
    </rPh>
    <rPh sb="4" eb="6">
      <t>ヒョウカ</t>
    </rPh>
    <rPh sb="7" eb="9">
      <t>カンザン</t>
    </rPh>
    <rPh sb="9" eb="11">
      <t>サガク</t>
    </rPh>
    <rPh sb="11" eb="12">
      <t>トウ</t>
    </rPh>
    <rPh sb="18" eb="20">
      <t>カブヌシ</t>
    </rPh>
    <rPh sb="20" eb="22">
      <t>シホン</t>
    </rPh>
    <rPh sb="22" eb="23">
      <t>トウ</t>
    </rPh>
    <rPh sb="23" eb="25">
      <t>ヘンドウ</t>
    </rPh>
    <rPh sb="25" eb="27">
      <t>ケイサン</t>
    </rPh>
    <phoneticPr fontId="11"/>
  </si>
  <si>
    <t>純資産・新株予約権(D94)と株主資本等変動計算(D184)</t>
    <rPh sb="0" eb="3">
      <t>ジュンシサン</t>
    </rPh>
    <rPh sb="4" eb="6">
      <t>シンカブ</t>
    </rPh>
    <rPh sb="6" eb="9">
      <t>ヨヤクケン</t>
    </rPh>
    <rPh sb="15" eb="17">
      <t>カブヌシ</t>
    </rPh>
    <rPh sb="17" eb="19">
      <t>シホン</t>
    </rPh>
    <rPh sb="19" eb="20">
      <t>トウ</t>
    </rPh>
    <rPh sb="20" eb="22">
      <t>ヘンドウ</t>
    </rPh>
    <rPh sb="22" eb="24">
      <t>ケイサン</t>
    </rPh>
    <phoneticPr fontId="11"/>
  </si>
  <si>
    <t>純資産合計(D95)と株主資本等変動計算（D188)</t>
    <rPh sb="0" eb="3">
      <t>ジュンシサン</t>
    </rPh>
    <rPh sb="3" eb="5">
      <t>ゴウケイ</t>
    </rPh>
    <rPh sb="11" eb="13">
      <t>カブヌシ</t>
    </rPh>
    <rPh sb="13" eb="15">
      <t>シホン</t>
    </rPh>
    <rPh sb="15" eb="16">
      <t>トウ</t>
    </rPh>
    <rPh sb="16" eb="18">
      <t>ヘンドウ</t>
    </rPh>
    <rPh sb="18" eb="20">
      <t>ケイサン</t>
    </rPh>
    <phoneticPr fontId="11"/>
  </si>
  <si>
    <t>せり･入札</t>
    <phoneticPr fontId="11"/>
  </si>
  <si>
    <t>相対</t>
    <phoneticPr fontId="11"/>
  </si>
  <si>
    <t>25</t>
    <phoneticPr fontId="11"/>
  </si>
  <si>
    <t>26</t>
    <phoneticPr fontId="11"/>
  </si>
  <si>
    <t>出荷奨励金(D109と(D272+D273))</t>
    <phoneticPr fontId="11"/>
  </si>
  <si>
    <t>140</t>
    <phoneticPr fontId="11"/>
  </si>
  <si>
    <t>完納奨励金(D110と(D278+D279))</t>
    <phoneticPr fontId="11"/>
  </si>
  <si>
    <t>野菜販売方法別取扱数量(D228)と同合計販売数量(D311)</t>
    <phoneticPr fontId="11"/>
  </si>
  <si>
    <t>野菜販売方法別取扱金額(D246)と同合計販売金額(D312)</t>
    <phoneticPr fontId="11"/>
  </si>
  <si>
    <t>果実販売方法別取扱数量(D234)と同合計販売数量(D313)</t>
    <phoneticPr fontId="11"/>
  </si>
  <si>
    <t>果実販売方法別取扱金額(D252)と同合計販売金額(D314)</t>
    <phoneticPr fontId="11"/>
  </si>
  <si>
    <t>漬物その他販売方法別取扱数量(D240)と同合計販売数量(D315)</t>
    <phoneticPr fontId="11"/>
  </si>
  <si>
    <t>漬物その他販売方法別取扱金額(D258)と同合計販売金額(D316)</t>
    <phoneticPr fontId="11"/>
  </si>
  <si>
    <t>野菜集荷先別取扱高(D284)と同合計販売金額(D312)</t>
    <phoneticPr fontId="11"/>
  </si>
  <si>
    <t>果実集荷先別取扱高(D293)と同合計販売金額(D314)</t>
    <phoneticPr fontId="11"/>
  </si>
  <si>
    <t>漬物その他集荷先別取扱高(D302)と同合計販売金額(D316)</t>
    <phoneticPr fontId="11"/>
  </si>
  <si>
    <t>（円、Ｋｇ）</t>
    <rPh sb="1" eb="2">
      <t>エン</t>
    </rPh>
    <phoneticPr fontId="11"/>
  </si>
  <si>
    <t>仲卸業者販売数量</t>
    <rPh sb="6" eb="8">
      <t>スウリョウ</t>
    </rPh>
    <phoneticPr fontId="11"/>
  </si>
  <si>
    <t>売買参加者販売数量</t>
    <rPh sb="7" eb="9">
      <t>スウリョウ</t>
    </rPh>
    <phoneticPr fontId="11"/>
  </si>
  <si>
    <t>令和７年度事業報告コ ン ピ ュ ー タ 処 理 デ ー タ　</t>
    <rPh sb="0" eb="2">
      <t>レイワ</t>
    </rPh>
    <rPh sb="3" eb="5">
      <t>ネンド</t>
    </rPh>
    <rPh sb="5" eb="7">
      <t>ジギョウ</t>
    </rPh>
    <rPh sb="7" eb="9">
      <t>ホウコク</t>
    </rPh>
    <phoneticPr fontId="12"/>
  </si>
  <si>
    <t>7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</si>
</sst>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;[Red]\-#,##0\ "/>
    <numFmt numFmtId="177" formatCode="#,##0_ "/>
    <numFmt numFmtId="178" formatCode="#,##0;&quot;△ &quot;#,##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indexed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ＪＳＰゴシック"/>
      <family val="3"/>
      <charset val="128"/>
    </font>
    <font>
      <sz val="11"/>
      <name val="ＪＳ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color indexed="60"/>
      <name val="HG丸ｺﾞｼｯｸM-PRO"/>
      <family val="3"/>
      <charset val="128"/>
    </font>
    <font>
      <b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177" fontId="3" fillId="0" borderId="0" xfId="0" applyNumberFormat="1" applyFont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5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177" fontId="3" fillId="0" borderId="13" xfId="0" applyNumberFormat="1" applyFont="1" applyBorder="1"/>
    <xf numFmtId="49" fontId="3" fillId="0" borderId="14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/>
    </xf>
    <xf numFmtId="0" fontId="10" fillId="3" borderId="0" xfId="0" applyFont="1" applyFill="1" applyAlignment="1">
      <alignment horizontal="centerContinuous" vertical="center"/>
    </xf>
    <xf numFmtId="49" fontId="3" fillId="0" borderId="0" xfId="0" applyNumberFormat="1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distributed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49" fontId="3" fillId="5" borderId="0" xfId="0" applyNumberFormat="1" applyFont="1" applyFill="1" applyAlignment="1" applyProtection="1">
      <alignment horizontal="left" vertical="center"/>
      <protection locked="0"/>
    </xf>
    <xf numFmtId="38" fontId="3" fillId="5" borderId="10" xfId="0" applyNumberFormat="1" applyFont="1" applyFill="1" applyBorder="1" applyProtection="1">
      <protection locked="0"/>
    </xf>
    <xf numFmtId="38" fontId="3" fillId="5" borderId="9" xfId="0" applyNumberFormat="1" applyFont="1" applyFill="1" applyBorder="1" applyProtection="1">
      <protection locked="0"/>
    </xf>
    <xf numFmtId="38" fontId="3" fillId="0" borderId="9" xfId="0" applyNumberFormat="1" applyFont="1" applyBorder="1"/>
    <xf numFmtId="38" fontId="3" fillId="0" borderId="11" xfId="0" applyNumberFormat="1" applyFont="1" applyBorder="1"/>
    <xf numFmtId="38" fontId="3" fillId="5" borderId="5" xfId="0" applyNumberFormat="1" applyFont="1" applyFill="1" applyBorder="1" applyProtection="1">
      <protection locked="0"/>
    </xf>
    <xf numFmtId="38" fontId="3" fillId="0" borderId="5" xfId="0" applyNumberFormat="1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/>
    </xf>
    <xf numFmtId="38" fontId="3" fillId="0" borderId="15" xfId="0" applyNumberFormat="1" applyFont="1" applyBorder="1"/>
    <xf numFmtId="49" fontId="3" fillId="0" borderId="16" xfId="0" applyNumberFormat="1" applyFont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38" fontId="3" fillId="0" borderId="10" xfId="0" applyNumberFormat="1" applyFont="1" applyBorder="1"/>
    <xf numFmtId="0" fontId="0" fillId="3" borderId="0" xfId="0" applyFill="1"/>
    <xf numFmtId="0" fontId="0" fillId="3" borderId="0" xfId="0" applyFill="1" applyProtection="1">
      <protection locked="0"/>
    </xf>
    <xf numFmtId="0" fontId="13" fillId="0" borderId="0" xfId="0" applyFont="1" applyAlignment="1">
      <alignment horizontal="distributed" vertical="center"/>
    </xf>
    <xf numFmtId="41" fontId="13" fillId="0" borderId="0" xfId="0" applyNumberFormat="1" applyFont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38" fontId="3" fillId="0" borderId="3" xfId="0" applyNumberFormat="1" applyFont="1" applyBorder="1"/>
    <xf numFmtId="0" fontId="0" fillId="0" borderId="2" xfId="0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49" fontId="1" fillId="5" borderId="0" xfId="0" applyNumberFormat="1" applyFont="1" applyFill="1" applyAlignment="1" applyProtection="1">
      <alignment horizontal="left" vertical="center"/>
      <protection locked="0"/>
    </xf>
    <xf numFmtId="49" fontId="1" fillId="5" borderId="6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7" fillId="6" borderId="19" xfId="0" applyFont="1" applyFill="1" applyBorder="1" applyAlignment="1">
      <alignment horizontal="distributed" vertical="center"/>
    </xf>
    <xf numFmtId="0" fontId="3" fillId="6" borderId="10" xfId="0" applyFont="1" applyFill="1" applyBorder="1" applyAlignment="1">
      <alignment horizontal="distributed" vertical="center"/>
    </xf>
    <xf numFmtId="49" fontId="3" fillId="0" borderId="20" xfId="0" applyNumberFormat="1" applyFont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38" fontId="3" fillId="0" borderId="20" xfId="0" applyNumberFormat="1" applyFont="1" applyBorder="1"/>
    <xf numFmtId="0" fontId="14" fillId="0" borderId="20" xfId="0" applyFont="1" applyBorder="1" applyAlignment="1">
      <alignment horizontal="distributed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distributed" vertical="center"/>
    </xf>
    <xf numFmtId="38" fontId="3" fillId="0" borderId="21" xfId="0" applyNumberFormat="1" applyFont="1" applyBorder="1"/>
    <xf numFmtId="0" fontId="3" fillId="6" borderId="5" xfId="0" applyFont="1" applyFill="1" applyBorder="1" applyAlignment="1">
      <alignment horizontal="distributed" vertical="center"/>
    </xf>
    <xf numFmtId="0" fontId="7" fillId="6" borderId="7" xfId="0" applyFont="1" applyFill="1" applyBorder="1" applyAlignment="1">
      <alignment horizontal="distributed" vertical="center"/>
    </xf>
    <xf numFmtId="38" fontId="3" fillId="5" borderId="3" xfId="0" applyNumberFormat="1" applyFont="1" applyFill="1" applyBorder="1" applyProtection="1">
      <protection locked="0"/>
    </xf>
    <xf numFmtId="0" fontId="1" fillId="4" borderId="2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38" fontId="3" fillId="0" borderId="3" xfId="0" applyNumberFormat="1" applyFont="1" applyBorder="1" applyProtection="1">
      <protection locked="0"/>
    </xf>
    <xf numFmtId="49" fontId="3" fillId="0" borderId="23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38" fontId="3" fillId="0" borderId="24" xfId="0" applyNumberFormat="1" applyFont="1" applyBorder="1"/>
    <xf numFmtId="38" fontId="3" fillId="0" borderId="25" xfId="0" applyNumberFormat="1" applyFont="1" applyBorder="1" applyProtection="1">
      <protection locked="0"/>
    </xf>
    <xf numFmtId="49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distributed" vertical="center"/>
    </xf>
    <xf numFmtId="0" fontId="1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3" fillId="0" borderId="28" xfId="0" applyFont="1" applyBorder="1" applyAlignment="1">
      <alignment horizontal="distributed" vertical="center"/>
    </xf>
    <xf numFmtId="0" fontId="16" fillId="7" borderId="0" xfId="0" applyFont="1" applyFill="1" applyAlignment="1">
      <alignment vertical="center"/>
    </xf>
    <xf numFmtId="0" fontId="3" fillId="7" borderId="0" xfId="0" applyFont="1" applyFill="1"/>
    <xf numFmtId="0" fontId="0" fillId="7" borderId="0" xfId="0" applyFill="1"/>
    <xf numFmtId="0" fontId="10" fillId="7" borderId="0" xfId="0" applyFont="1" applyFill="1" applyAlignment="1">
      <alignment horizontal="centerContinuous" vertical="center"/>
    </xf>
    <xf numFmtId="0" fontId="13" fillId="7" borderId="0" xfId="0" applyFont="1" applyFill="1" applyAlignment="1">
      <alignment horizontal="distributed" vertical="center"/>
    </xf>
    <xf numFmtId="0" fontId="15" fillId="8" borderId="0" xfId="0" applyFont="1" applyFill="1" applyAlignment="1">
      <alignment vertical="center"/>
    </xf>
    <xf numFmtId="0" fontId="3" fillId="8" borderId="0" xfId="0" applyFont="1" applyFill="1"/>
    <xf numFmtId="0" fontId="0" fillId="8" borderId="0" xfId="0" applyFill="1"/>
    <xf numFmtId="0" fontId="10" fillId="8" borderId="0" xfId="0" applyFont="1" applyFill="1" applyAlignment="1">
      <alignment horizontal="centerContinuous" vertical="center"/>
    </xf>
    <xf numFmtId="0" fontId="13" fillId="8" borderId="0" xfId="0" applyFont="1" applyFill="1" applyAlignment="1">
      <alignment horizontal="distributed" vertical="center"/>
    </xf>
    <xf numFmtId="176" fontId="3" fillId="8" borderId="0" xfId="0" applyNumberFormat="1" applyFont="1" applyFill="1"/>
    <xf numFmtId="0" fontId="0" fillId="8" borderId="0" xfId="0" applyFill="1" applyProtection="1">
      <protection locked="0"/>
    </xf>
    <xf numFmtId="0" fontId="0" fillId="7" borderId="0" xfId="0" applyFill="1" applyProtection="1">
      <protection locked="0"/>
    </xf>
    <xf numFmtId="0" fontId="0" fillId="7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14" fillId="7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distributed" vertical="center"/>
    </xf>
    <xf numFmtId="49" fontId="3" fillId="0" borderId="18" xfId="0" applyNumberFormat="1" applyFont="1" applyBorder="1" applyAlignment="1" applyProtection="1">
      <alignment horizontal="left"/>
      <protection locked="0"/>
    </xf>
    <xf numFmtId="49" fontId="3" fillId="0" borderId="29" xfId="0" applyNumberFormat="1" applyFont="1" applyBorder="1" applyAlignment="1" applyProtection="1">
      <alignment horizontal="left"/>
      <protection locked="0"/>
    </xf>
    <xf numFmtId="178" fontId="3" fillId="5" borderId="5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top" wrapText="1"/>
    </xf>
    <xf numFmtId="41" fontId="18" fillId="0" borderId="9" xfId="0" applyNumberFormat="1" applyFont="1" applyBorder="1"/>
    <xf numFmtId="0" fontId="0" fillId="5" borderId="5" xfId="0" applyFill="1" applyBorder="1" applyAlignment="1" applyProtection="1">
      <alignment vertical="center"/>
      <protection locked="0"/>
    </xf>
    <xf numFmtId="0" fontId="17" fillId="0" borderId="0" xfId="0" applyFont="1"/>
    <xf numFmtId="0" fontId="3" fillId="9" borderId="0" xfId="0" applyFont="1" applyFill="1"/>
    <xf numFmtId="0" fontId="3" fillId="9" borderId="0" xfId="0" applyFont="1" applyFill="1" applyAlignment="1">
      <alignment vertical="center"/>
    </xf>
    <xf numFmtId="0" fontId="7" fillId="9" borderId="0" xfId="0" applyFont="1" applyFill="1" applyAlignment="1">
      <alignment vertical="center"/>
    </xf>
    <xf numFmtId="0" fontId="0" fillId="2" borderId="4" xfId="0" applyFill="1" applyBorder="1" applyAlignment="1">
      <alignment horizontal="center" vertical="center"/>
    </xf>
    <xf numFmtId="49" fontId="0" fillId="2" borderId="30" xfId="0" applyNumberFormat="1" applyFill="1" applyBorder="1" applyAlignment="1">
      <alignment horizontal="right" vertical="center"/>
    </xf>
    <xf numFmtId="0" fontId="3" fillId="6" borderId="31" xfId="0" applyFont="1" applyFill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distributed" vertical="center"/>
    </xf>
    <xf numFmtId="0" fontId="3" fillId="6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5" xfId="0" applyFont="1" applyBorder="1" applyAlignment="1" applyProtection="1">
      <alignment horizontal="distributed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distributed" vertical="center"/>
    </xf>
    <xf numFmtId="0" fontId="1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30" xfId="0" applyFont="1" applyBorder="1" applyAlignment="1">
      <alignment horizontal="distributed" vertical="center"/>
    </xf>
    <xf numFmtId="0" fontId="7" fillId="0" borderId="30" xfId="0" applyFont="1" applyBorder="1" applyAlignment="1">
      <alignment horizontal="distributed" vertical="center" wrapText="1"/>
    </xf>
    <xf numFmtId="0" fontId="7" fillId="0" borderId="33" xfId="0" applyFont="1" applyBorder="1" applyAlignment="1">
      <alignment horizontal="distributed" vertical="center"/>
    </xf>
    <xf numFmtId="49" fontId="3" fillId="0" borderId="5" xfId="0" applyNumberFormat="1" applyFont="1" applyBorder="1" applyAlignment="1">
      <alignment horizontal="center"/>
    </xf>
    <xf numFmtId="38" fontId="4" fillId="0" borderId="34" xfId="0" applyNumberFormat="1" applyFont="1" applyBorder="1" applyAlignment="1">
      <alignment horizontal="right"/>
    </xf>
    <xf numFmtId="0" fontId="3" fillId="10" borderId="3" xfId="0" applyFont="1" applyFill="1" applyBorder="1" applyAlignment="1">
      <alignment horizontal="distributed" vertical="center"/>
    </xf>
    <xf numFmtId="0" fontId="3" fillId="11" borderId="2" xfId="0" applyFont="1" applyFill="1" applyBorder="1" applyAlignment="1">
      <alignment horizontal="distributed" vertical="center"/>
    </xf>
    <xf numFmtId="0" fontId="3" fillId="11" borderId="20" xfId="0" applyFont="1" applyFill="1" applyBorder="1" applyAlignment="1">
      <alignment horizontal="distributed" vertical="center"/>
    </xf>
    <xf numFmtId="0" fontId="3" fillId="12" borderId="5" xfId="0" applyFont="1" applyFill="1" applyBorder="1" applyAlignment="1">
      <alignment horizontal="distributed" vertical="center"/>
    </xf>
    <xf numFmtId="0" fontId="3" fillId="13" borderId="5" xfId="0" applyFont="1" applyFill="1" applyBorder="1" applyAlignment="1">
      <alignment horizontal="distributed" vertical="center"/>
    </xf>
    <xf numFmtId="0" fontId="3" fillId="14" borderId="5" xfId="0" applyFont="1" applyFill="1" applyBorder="1" applyAlignment="1">
      <alignment horizontal="distributed" vertical="center"/>
    </xf>
    <xf numFmtId="0" fontId="3" fillId="15" borderId="5" xfId="0" applyFont="1" applyFill="1" applyBorder="1" applyAlignment="1">
      <alignment horizontal="distributed" vertical="center"/>
    </xf>
    <xf numFmtId="0" fontId="3" fillId="16" borderId="5" xfId="0" applyFont="1" applyFill="1" applyBorder="1" applyAlignment="1">
      <alignment horizontal="distributed" vertical="center"/>
    </xf>
    <xf numFmtId="0" fontId="3" fillId="17" borderId="5" xfId="0" applyFont="1" applyFill="1" applyBorder="1" applyAlignment="1">
      <alignment horizontal="distributed" vertical="center"/>
    </xf>
    <xf numFmtId="0" fontId="3" fillId="18" borderId="5" xfId="0" applyFont="1" applyFill="1" applyBorder="1" applyAlignment="1">
      <alignment horizontal="distributed" vertical="center"/>
    </xf>
    <xf numFmtId="0" fontId="3" fillId="19" borderId="5" xfId="0" applyFont="1" applyFill="1" applyBorder="1" applyAlignment="1">
      <alignment horizontal="distributed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20" borderId="3" xfId="0" applyFont="1" applyFill="1" applyBorder="1" applyAlignment="1">
      <alignment horizontal="distributed" vertical="center"/>
    </xf>
    <xf numFmtId="0" fontId="3" fillId="0" borderId="5" xfId="0" quotePrefix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3" fillId="0" borderId="35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6" xfId="0" quotePrefix="1" applyFont="1" applyBorder="1" applyAlignment="1">
      <alignment horizontal="center" vertical="center"/>
    </xf>
    <xf numFmtId="0" fontId="3" fillId="0" borderId="36" xfId="0" applyFont="1" applyBorder="1" applyAlignment="1">
      <alignment horizontal="distributed" vertical="center" wrapText="1"/>
    </xf>
    <xf numFmtId="38" fontId="3" fillId="5" borderId="36" xfId="0" applyNumberFormat="1" applyFont="1" applyFill="1" applyBorder="1" applyProtection="1">
      <protection locked="0"/>
    </xf>
    <xf numFmtId="0" fontId="3" fillId="0" borderId="3" xfId="0" quotePrefix="1" applyFont="1" applyBorder="1" applyAlignment="1">
      <alignment horizontal="center" vertical="center"/>
    </xf>
    <xf numFmtId="0" fontId="3" fillId="14" borderId="36" xfId="0" applyFont="1" applyFill="1" applyBorder="1" applyAlignment="1">
      <alignment horizontal="distributed" vertical="center"/>
    </xf>
    <xf numFmtId="38" fontId="3" fillId="0" borderId="36" xfId="0" applyNumberFormat="1" applyFont="1" applyBorder="1"/>
    <xf numFmtId="0" fontId="3" fillId="15" borderId="36" xfId="0" applyFont="1" applyFill="1" applyBorder="1" applyAlignment="1">
      <alignment horizontal="distributed" vertical="center"/>
    </xf>
    <xf numFmtId="0" fontId="3" fillId="18" borderId="36" xfId="0" applyFont="1" applyFill="1" applyBorder="1" applyAlignment="1">
      <alignment horizontal="distributed" vertical="center"/>
    </xf>
    <xf numFmtId="0" fontId="3" fillId="16" borderId="36" xfId="0" applyFont="1" applyFill="1" applyBorder="1" applyAlignment="1">
      <alignment horizontal="distributed" vertical="center"/>
    </xf>
    <xf numFmtId="0" fontId="3" fillId="17" borderId="36" xfId="0" applyFont="1" applyFill="1" applyBorder="1" applyAlignment="1">
      <alignment horizontal="distributed" vertical="center"/>
    </xf>
    <xf numFmtId="0" fontId="3" fillId="19" borderId="36" xfId="0" applyFont="1" applyFill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10" xfId="0" quotePrefix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21" xfId="0" quotePrefix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vertical="top" wrapText="1"/>
    </xf>
    <xf numFmtId="0" fontId="14" fillId="0" borderId="0" xfId="0" applyFont="1" applyAlignment="1">
      <alignment horizontal="distributed" vertical="center"/>
    </xf>
    <xf numFmtId="0" fontId="0" fillId="0" borderId="0" xfId="0"/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49" fontId="3" fillId="5" borderId="30" xfId="0" applyNumberFormat="1" applyFont="1" applyFill="1" applyBorder="1" applyAlignment="1" applyProtection="1">
      <alignment horizontal="left" vertical="center"/>
      <protection locked="0"/>
    </xf>
    <xf numFmtId="0" fontId="0" fillId="0" borderId="29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1A272-2A90-4D72-AFAA-788FC1A341A2}">
  <dimension ref="A1:M621"/>
  <sheetViews>
    <sheetView tabSelected="1" zoomScaleNormal="100" workbookViewId="0">
      <selection activeCell="C383" sqref="C383"/>
    </sheetView>
  </sheetViews>
  <sheetFormatPr defaultColWidth="9" defaultRowHeight="21.75" customHeight="1"/>
  <cols>
    <col min="1" max="1" width="4.90625" style="3" customWidth="1"/>
    <col min="2" max="2" width="19.36328125" style="23" customWidth="1"/>
    <col min="3" max="3" width="6" style="4" customWidth="1"/>
    <col min="4" max="4" width="31.26953125" style="5" customWidth="1"/>
    <col min="5" max="5" width="27" style="6" customWidth="1"/>
    <col min="6" max="6" width="2.08984375" style="2" customWidth="1"/>
    <col min="7" max="7" width="1.26953125" style="2" customWidth="1"/>
    <col min="8" max="16384" width="9" style="2"/>
  </cols>
  <sheetData>
    <row r="1" spans="1:5" ht="18.75" customHeight="1">
      <c r="B1" s="190" t="s">
        <v>577</v>
      </c>
      <c r="C1" s="24"/>
      <c r="D1" s="25"/>
      <c r="E1" s="27"/>
    </row>
    <row r="2" spans="1:5" ht="6" customHeight="1">
      <c r="A2" s="28"/>
      <c r="B2"/>
      <c r="C2"/>
      <c r="D2" s="26"/>
    </row>
    <row r="3" spans="1:5" ht="6" customHeight="1">
      <c r="A3"/>
      <c r="B3"/>
      <c r="C3" s="35"/>
      <c r="D3"/>
      <c r="E3"/>
    </row>
    <row r="4" spans="1:5" ht="24.75" customHeight="1">
      <c r="A4" s="4" t="s">
        <v>0</v>
      </c>
      <c r="B4" s="198"/>
      <c r="C4" s="199"/>
      <c r="D4" s="77" t="s">
        <v>222</v>
      </c>
      <c r="E4" s="131"/>
    </row>
    <row r="5" spans="1:5" ht="10.5" customHeight="1">
      <c r="A5"/>
      <c r="B5" s="38"/>
      <c r="C5"/>
      <c r="D5"/>
      <c r="E5"/>
    </row>
    <row r="6" spans="1:5" ht="16.5" customHeight="1">
      <c r="A6" s="33" t="s">
        <v>185</v>
      </c>
      <c r="B6" s="39"/>
    </row>
    <row r="7" spans="1:5" s="1" customFormat="1" ht="16.5" customHeight="1" thickBot="1">
      <c r="A7" s="7" t="s">
        <v>1</v>
      </c>
      <c r="B7" s="22" t="s">
        <v>2</v>
      </c>
      <c r="C7" s="8" t="s">
        <v>3</v>
      </c>
      <c r="D7" s="8" t="s">
        <v>4</v>
      </c>
      <c r="E7" s="9" t="s">
        <v>186</v>
      </c>
    </row>
    <row r="8" spans="1:5" ht="16.5" customHeight="1" thickTop="1">
      <c r="A8" s="10" t="s">
        <v>5</v>
      </c>
      <c r="B8" s="53" t="s">
        <v>6</v>
      </c>
      <c r="C8" s="169" t="s">
        <v>543</v>
      </c>
      <c r="D8" s="17" t="s">
        <v>7</v>
      </c>
      <c r="E8" s="42"/>
    </row>
    <row r="9" spans="1:5" ht="16.5" customHeight="1">
      <c r="A9" s="10"/>
      <c r="B9" s="54"/>
      <c r="C9" s="169" t="s">
        <v>341</v>
      </c>
      <c r="D9" s="18" t="s">
        <v>8</v>
      </c>
      <c r="E9" s="42"/>
    </row>
    <row r="10" spans="1:5" ht="16.5" customHeight="1">
      <c r="A10" s="10"/>
      <c r="B10" s="54"/>
      <c r="C10" s="169" t="s">
        <v>342</v>
      </c>
      <c r="D10" s="18" t="s">
        <v>9</v>
      </c>
      <c r="E10" s="42"/>
    </row>
    <row r="11" spans="1:5" ht="16.5" customHeight="1">
      <c r="A11" s="10"/>
      <c r="B11" s="54"/>
      <c r="C11" s="169" t="s">
        <v>343</v>
      </c>
      <c r="D11" s="18" t="s">
        <v>10</v>
      </c>
      <c r="E11" s="42"/>
    </row>
    <row r="12" spans="1:5" ht="16.5" customHeight="1">
      <c r="A12" s="10"/>
      <c r="B12" s="54"/>
      <c r="C12" s="169" t="s">
        <v>344</v>
      </c>
      <c r="D12" s="18" t="s">
        <v>11</v>
      </c>
      <c r="E12" s="43">
        <f>SUM(E8:E11)+E17</f>
        <v>0</v>
      </c>
    </row>
    <row r="13" spans="1:5" ht="16.5" customHeight="1">
      <c r="A13" s="10"/>
      <c r="B13" s="54"/>
      <c r="C13" s="169" t="s">
        <v>340</v>
      </c>
      <c r="D13" s="18" t="s">
        <v>12</v>
      </c>
      <c r="E13" s="42"/>
    </row>
    <row r="14" spans="1:5" ht="16.5" customHeight="1">
      <c r="A14" s="10"/>
      <c r="B14" s="54"/>
      <c r="C14" s="169" t="s">
        <v>345</v>
      </c>
      <c r="D14" s="18" t="s">
        <v>13</v>
      </c>
      <c r="E14" s="42"/>
    </row>
    <row r="15" spans="1:5" ht="16.5" customHeight="1">
      <c r="A15" s="10"/>
      <c r="B15" s="54"/>
      <c r="C15" s="169" t="s">
        <v>346</v>
      </c>
      <c r="D15" s="18" t="s">
        <v>14</v>
      </c>
      <c r="E15" s="42"/>
    </row>
    <row r="16" spans="1:5" ht="16.5" customHeight="1">
      <c r="A16" s="10"/>
      <c r="B16" s="54"/>
      <c r="C16" s="169" t="s">
        <v>347</v>
      </c>
      <c r="D16" s="18" t="s">
        <v>15</v>
      </c>
      <c r="E16" s="42"/>
    </row>
    <row r="17" spans="1:5" ht="16.5" customHeight="1">
      <c r="A17" s="10"/>
      <c r="B17" s="54"/>
      <c r="C17" s="169" t="s">
        <v>348</v>
      </c>
      <c r="D17" s="18" t="s">
        <v>16</v>
      </c>
      <c r="E17" s="42"/>
    </row>
    <row r="18" spans="1:5" ht="16.5" customHeight="1">
      <c r="A18" s="10"/>
      <c r="B18" s="54"/>
      <c r="C18" s="169" t="s">
        <v>349</v>
      </c>
      <c r="D18" s="18" t="s">
        <v>17</v>
      </c>
      <c r="E18" s="42"/>
    </row>
    <row r="19" spans="1:5" ht="16.5" customHeight="1">
      <c r="A19" s="10"/>
      <c r="B19" s="54"/>
      <c r="C19" s="169" t="s">
        <v>350</v>
      </c>
      <c r="D19" s="18" t="s">
        <v>18</v>
      </c>
      <c r="E19" s="42"/>
    </row>
    <row r="20" spans="1:5" ht="16.5" customHeight="1">
      <c r="A20" s="10"/>
      <c r="B20" s="54"/>
      <c r="C20" s="169" t="s">
        <v>351</v>
      </c>
      <c r="D20" s="18" t="s">
        <v>19</v>
      </c>
      <c r="E20" s="42"/>
    </row>
    <row r="21" spans="1:5" ht="16.5" customHeight="1">
      <c r="A21" s="10"/>
      <c r="B21" s="54"/>
      <c r="C21" s="169" t="s">
        <v>352</v>
      </c>
      <c r="D21" s="18" t="s">
        <v>20</v>
      </c>
      <c r="E21" s="42"/>
    </row>
    <row r="22" spans="1:5" ht="16.5" customHeight="1">
      <c r="A22" s="10"/>
      <c r="B22" s="54"/>
      <c r="C22" s="169" t="s">
        <v>353</v>
      </c>
      <c r="D22" s="18" t="s">
        <v>21</v>
      </c>
      <c r="E22" s="42"/>
    </row>
    <row r="23" spans="1:5" ht="16.5" customHeight="1">
      <c r="A23" s="10"/>
      <c r="B23" s="54"/>
      <c r="C23" s="169" t="s">
        <v>354</v>
      </c>
      <c r="D23" s="18" t="s">
        <v>22</v>
      </c>
      <c r="E23" s="42"/>
    </row>
    <row r="24" spans="1:5" ht="16.5" customHeight="1">
      <c r="A24" s="10"/>
      <c r="B24" s="54"/>
      <c r="C24" s="169" t="s">
        <v>223</v>
      </c>
      <c r="D24" s="78" t="s">
        <v>179</v>
      </c>
      <c r="E24" s="42"/>
    </row>
    <row r="25" spans="1:5" ht="16.5" customHeight="1">
      <c r="A25" s="10"/>
      <c r="B25" s="54"/>
      <c r="C25" s="169" t="s">
        <v>355</v>
      </c>
      <c r="D25" s="18" t="s">
        <v>23</v>
      </c>
      <c r="E25" s="42"/>
    </row>
    <row r="26" spans="1:5" ht="16.5" customHeight="1">
      <c r="A26" s="10"/>
      <c r="B26" s="54"/>
      <c r="C26" s="169" t="s">
        <v>356</v>
      </c>
      <c r="D26" s="18" t="s">
        <v>281</v>
      </c>
      <c r="E26" s="42"/>
    </row>
    <row r="27" spans="1:5" ht="16.5" customHeight="1">
      <c r="A27" s="11"/>
      <c r="B27" s="55"/>
      <c r="C27" s="170" t="s">
        <v>357</v>
      </c>
      <c r="D27" s="50" t="s">
        <v>24</v>
      </c>
      <c r="E27" s="51">
        <f>E12-E17+SUM(E13:E25)-E26</f>
        <v>0</v>
      </c>
    </row>
    <row r="28" spans="1:5" ht="16.5" customHeight="1">
      <c r="A28" s="12" t="s">
        <v>318</v>
      </c>
      <c r="B28" s="56" t="s">
        <v>25</v>
      </c>
      <c r="C28" s="169" t="s">
        <v>224</v>
      </c>
      <c r="D28" s="17" t="s">
        <v>26</v>
      </c>
      <c r="E28" s="41"/>
    </row>
    <row r="29" spans="1:5" ht="16.5" customHeight="1">
      <c r="A29" s="10"/>
      <c r="B29" s="57"/>
      <c r="C29" s="169" t="s">
        <v>225</v>
      </c>
      <c r="D29" s="18" t="s">
        <v>27</v>
      </c>
      <c r="E29" s="41"/>
    </row>
    <row r="30" spans="1:5" ht="16.5" customHeight="1">
      <c r="A30" s="10"/>
      <c r="B30" s="57"/>
      <c r="C30" s="169" t="s">
        <v>226</v>
      </c>
      <c r="D30" s="18" t="s">
        <v>28</v>
      </c>
      <c r="E30" s="41"/>
    </row>
    <row r="31" spans="1:5" ht="16.5" customHeight="1">
      <c r="A31" s="10"/>
      <c r="B31" s="57"/>
      <c r="C31" s="169" t="s">
        <v>227</v>
      </c>
      <c r="D31" s="18" t="s">
        <v>29</v>
      </c>
      <c r="E31" s="41"/>
    </row>
    <row r="32" spans="1:5" ht="16.5" customHeight="1">
      <c r="A32" s="11"/>
      <c r="B32" s="58"/>
      <c r="C32" s="170" t="s">
        <v>117</v>
      </c>
      <c r="D32" s="50" t="s">
        <v>30</v>
      </c>
      <c r="E32" s="51">
        <f>E28-E29+E30+E31</f>
        <v>0</v>
      </c>
    </row>
    <row r="33" spans="1:5" ht="16.5" customHeight="1">
      <c r="A33" s="10" t="s">
        <v>319</v>
      </c>
      <c r="B33" s="59" t="s">
        <v>31</v>
      </c>
      <c r="C33" s="169" t="s">
        <v>228</v>
      </c>
      <c r="D33" s="17" t="s">
        <v>232</v>
      </c>
      <c r="E33" s="41"/>
    </row>
    <row r="34" spans="1:5" ht="16.5" customHeight="1">
      <c r="A34" s="10"/>
      <c r="B34" s="129"/>
      <c r="C34" s="169" t="s">
        <v>358</v>
      </c>
      <c r="D34" s="17" t="s">
        <v>284</v>
      </c>
      <c r="E34" s="41"/>
    </row>
    <row r="35" spans="1:5" ht="16.5" customHeight="1">
      <c r="A35" s="10"/>
      <c r="B35" s="57"/>
      <c r="C35" s="169" t="s">
        <v>359</v>
      </c>
      <c r="D35" s="18" t="s">
        <v>32</v>
      </c>
      <c r="E35" s="41"/>
    </row>
    <row r="36" spans="1:5" ht="16.5" customHeight="1">
      <c r="A36" s="10"/>
      <c r="B36" s="57"/>
      <c r="C36" s="169" t="s">
        <v>360</v>
      </c>
      <c r="D36" s="18" t="s">
        <v>33</v>
      </c>
      <c r="E36" s="41"/>
    </row>
    <row r="37" spans="1:5" ht="16.5" customHeight="1">
      <c r="A37" s="11"/>
      <c r="B37" s="58"/>
      <c r="C37" s="170" t="s">
        <v>361</v>
      </c>
      <c r="D37" s="50" t="s">
        <v>34</v>
      </c>
      <c r="E37" s="51">
        <f>SUM(E33:E36)</f>
        <v>0</v>
      </c>
    </row>
    <row r="38" spans="1:5" ht="16.5" customHeight="1">
      <c r="A38" s="10" t="s">
        <v>320</v>
      </c>
      <c r="B38" s="192" t="s">
        <v>187</v>
      </c>
      <c r="C38" s="169" t="s">
        <v>362</v>
      </c>
      <c r="D38" s="17" t="s">
        <v>35</v>
      </c>
      <c r="E38" s="42"/>
    </row>
    <row r="39" spans="1:5" ht="16.5" customHeight="1">
      <c r="A39" s="10"/>
      <c r="B39" s="193"/>
      <c r="C39" s="169" t="s">
        <v>363</v>
      </c>
      <c r="D39" s="18" t="s">
        <v>36</v>
      </c>
      <c r="E39" s="41"/>
    </row>
    <row r="40" spans="1:5" ht="16.5" customHeight="1">
      <c r="A40" s="10"/>
      <c r="B40" s="57"/>
      <c r="C40" s="169" t="s">
        <v>310</v>
      </c>
      <c r="D40" s="18" t="s">
        <v>37</v>
      </c>
      <c r="E40" s="41"/>
    </row>
    <row r="41" spans="1:5" ht="16.5" customHeight="1">
      <c r="A41" s="10"/>
      <c r="B41" s="57"/>
      <c r="C41" s="169" t="s">
        <v>364</v>
      </c>
      <c r="D41" s="18" t="s">
        <v>38</v>
      </c>
      <c r="E41" s="41"/>
    </row>
    <row r="42" spans="1:5" ht="16.5" customHeight="1">
      <c r="A42" s="10"/>
      <c r="B42" s="57"/>
      <c r="C42" s="169" t="s">
        <v>365</v>
      </c>
      <c r="D42" s="18" t="s">
        <v>39</v>
      </c>
      <c r="E42" s="41"/>
    </row>
    <row r="43" spans="1:5" ht="16.5" customHeight="1">
      <c r="A43" s="10"/>
      <c r="B43" s="57"/>
      <c r="C43" s="169" t="s">
        <v>366</v>
      </c>
      <c r="D43" s="18" t="s">
        <v>40</v>
      </c>
      <c r="E43" s="41"/>
    </row>
    <row r="44" spans="1:5" ht="16.5" customHeight="1">
      <c r="A44" s="10"/>
      <c r="B44" s="57"/>
      <c r="C44" s="169" t="s">
        <v>367</v>
      </c>
      <c r="D44" s="18" t="s">
        <v>41</v>
      </c>
      <c r="E44" s="41"/>
    </row>
    <row r="45" spans="1:5" ht="16.5" customHeight="1">
      <c r="A45" s="10"/>
      <c r="B45" s="57"/>
      <c r="C45" s="169" t="s">
        <v>368</v>
      </c>
      <c r="D45" s="18" t="s">
        <v>42</v>
      </c>
      <c r="E45" s="41"/>
    </row>
    <row r="46" spans="1:5" ht="16.5" customHeight="1">
      <c r="A46" s="10"/>
      <c r="B46" s="57"/>
      <c r="C46" s="169" t="s">
        <v>369</v>
      </c>
      <c r="D46" s="18" t="s">
        <v>43</v>
      </c>
      <c r="E46" s="41"/>
    </row>
    <row r="47" spans="1:5" ht="16.5" customHeight="1">
      <c r="A47" s="10"/>
      <c r="B47" s="57"/>
      <c r="C47" s="169" t="s">
        <v>370</v>
      </c>
      <c r="D47" s="78" t="s">
        <v>179</v>
      </c>
      <c r="E47" s="41"/>
    </row>
    <row r="48" spans="1:5" ht="16.5" customHeight="1">
      <c r="A48" s="10"/>
      <c r="B48" s="57"/>
      <c r="C48" s="169" t="s">
        <v>371</v>
      </c>
      <c r="D48" s="18" t="s">
        <v>23</v>
      </c>
      <c r="E48" s="41"/>
    </row>
    <row r="49" spans="1:5" ht="16.5" customHeight="1">
      <c r="A49" s="10"/>
      <c r="B49" s="57"/>
      <c r="C49" s="169" t="s">
        <v>372</v>
      </c>
      <c r="D49" s="18" t="s">
        <v>281</v>
      </c>
      <c r="E49" s="41"/>
    </row>
    <row r="50" spans="1:5" ht="16.5" customHeight="1">
      <c r="A50" s="10"/>
      <c r="B50" s="57"/>
      <c r="C50" s="170" t="s">
        <v>373</v>
      </c>
      <c r="D50" s="19" t="s">
        <v>44</v>
      </c>
      <c r="E50" s="44">
        <f>SUM(E38:E48)-E49</f>
        <v>0</v>
      </c>
    </row>
    <row r="51" spans="1:5" ht="16.5" customHeight="1">
      <c r="A51" s="52"/>
      <c r="B51" s="60"/>
      <c r="C51" s="172" t="s">
        <v>374</v>
      </c>
      <c r="D51" s="71" t="s">
        <v>45</v>
      </c>
      <c r="E51" s="46">
        <f>E32+E37+E50</f>
        <v>0</v>
      </c>
    </row>
    <row r="52" spans="1:5" ht="16.5" customHeight="1">
      <c r="A52" s="14"/>
      <c r="B52" s="58"/>
      <c r="C52" s="172" t="s">
        <v>375</v>
      </c>
      <c r="D52" s="20" t="s">
        <v>46</v>
      </c>
      <c r="E52" s="42"/>
    </row>
    <row r="53" spans="1:5" ht="16.5" customHeight="1" thickBot="1">
      <c r="A53" s="80"/>
      <c r="B53" s="81"/>
      <c r="C53" s="191" t="s">
        <v>376</v>
      </c>
      <c r="D53" s="160" t="s">
        <v>47</v>
      </c>
      <c r="E53" s="82">
        <f>E27+E51+E52</f>
        <v>0</v>
      </c>
    </row>
    <row r="54" spans="1:5" ht="16.5" customHeight="1">
      <c r="A54" s="10" t="s">
        <v>321</v>
      </c>
      <c r="B54" s="57" t="s">
        <v>48</v>
      </c>
      <c r="C54" s="169" t="s">
        <v>377</v>
      </c>
      <c r="D54" s="17" t="s">
        <v>49</v>
      </c>
      <c r="E54" s="42"/>
    </row>
    <row r="55" spans="1:5" ht="16.5" customHeight="1">
      <c r="A55" s="10"/>
      <c r="B55" s="57"/>
      <c r="C55" s="169" t="s">
        <v>378</v>
      </c>
      <c r="D55" s="18" t="s">
        <v>188</v>
      </c>
      <c r="E55" s="41"/>
    </row>
    <row r="56" spans="1:5" ht="16.5" customHeight="1">
      <c r="A56" s="10"/>
      <c r="B56" s="57"/>
      <c r="C56" s="169" t="s">
        <v>379</v>
      </c>
      <c r="D56" s="18" t="s">
        <v>189</v>
      </c>
      <c r="E56" s="41"/>
    </row>
    <row r="57" spans="1:5" ht="16.5" customHeight="1">
      <c r="A57" s="10"/>
      <c r="B57" s="57"/>
      <c r="C57" s="169" t="s">
        <v>380</v>
      </c>
      <c r="D57" s="18" t="s">
        <v>190</v>
      </c>
      <c r="E57" s="65">
        <f>SUM(E54:E56)</f>
        <v>0</v>
      </c>
    </row>
    <row r="58" spans="1:5" ht="16.5" customHeight="1">
      <c r="A58" s="10"/>
      <c r="B58" s="57"/>
      <c r="C58" s="169" t="s">
        <v>381</v>
      </c>
      <c r="D58" s="18" t="s">
        <v>191</v>
      </c>
      <c r="E58" s="41"/>
    </row>
    <row r="59" spans="1:5" ht="16.5" customHeight="1">
      <c r="A59" s="10"/>
      <c r="B59" s="57"/>
      <c r="C59" s="169" t="s">
        <v>382</v>
      </c>
      <c r="D59" s="18" t="s">
        <v>192</v>
      </c>
      <c r="E59" s="41"/>
    </row>
    <row r="60" spans="1:5" ht="16.5" customHeight="1">
      <c r="A60" s="10"/>
      <c r="B60" s="61"/>
      <c r="C60" s="169" t="s">
        <v>383</v>
      </c>
      <c r="D60" s="18" t="s">
        <v>193</v>
      </c>
      <c r="E60" s="41"/>
    </row>
    <row r="61" spans="1:5" ht="16.5" customHeight="1">
      <c r="A61" s="10"/>
      <c r="B61" s="57"/>
      <c r="C61" s="169" t="s">
        <v>384</v>
      </c>
      <c r="D61" s="18" t="s">
        <v>194</v>
      </c>
      <c r="E61" s="65">
        <f>SUM(E58:E60)</f>
        <v>0</v>
      </c>
    </row>
    <row r="62" spans="1:5" ht="16.5" customHeight="1">
      <c r="A62" s="10"/>
      <c r="B62" s="57"/>
      <c r="C62" s="169" t="s">
        <v>385</v>
      </c>
      <c r="D62" s="18" t="s">
        <v>195</v>
      </c>
      <c r="E62" s="41"/>
    </row>
    <row r="63" spans="1:5" ht="16.5" customHeight="1">
      <c r="A63" s="10"/>
      <c r="B63" s="57"/>
      <c r="C63" s="169" t="s">
        <v>386</v>
      </c>
      <c r="D63" s="18" t="s">
        <v>196</v>
      </c>
      <c r="E63" s="41"/>
    </row>
    <row r="64" spans="1:5" ht="16.5" customHeight="1">
      <c r="A64" s="10"/>
      <c r="B64" s="57"/>
      <c r="C64" s="169" t="s">
        <v>387</v>
      </c>
      <c r="D64" s="18" t="s">
        <v>197</v>
      </c>
      <c r="E64" s="41"/>
    </row>
    <row r="65" spans="1:5" ht="16.5" customHeight="1">
      <c r="A65" s="10"/>
      <c r="B65" s="57"/>
      <c r="C65" s="169" t="s">
        <v>388</v>
      </c>
      <c r="D65" s="18" t="s">
        <v>198</v>
      </c>
      <c r="E65" s="41"/>
    </row>
    <row r="66" spans="1:5" ht="16.5" customHeight="1">
      <c r="A66" s="10"/>
      <c r="B66" s="57"/>
      <c r="C66" s="169" t="s">
        <v>389</v>
      </c>
      <c r="D66" s="79" t="s">
        <v>199</v>
      </c>
      <c r="E66" s="41"/>
    </row>
    <row r="67" spans="1:5" ht="16.5" customHeight="1">
      <c r="A67" s="10"/>
      <c r="B67" s="57"/>
      <c r="C67" s="169" t="s">
        <v>390</v>
      </c>
      <c r="D67" s="78" t="s">
        <v>180</v>
      </c>
      <c r="E67" s="41"/>
    </row>
    <row r="68" spans="1:5" ht="16.5" customHeight="1">
      <c r="A68" s="10"/>
      <c r="B68" s="57"/>
      <c r="C68" s="169" t="s">
        <v>391</v>
      </c>
      <c r="D68" s="18" t="s">
        <v>200</v>
      </c>
      <c r="E68" s="41"/>
    </row>
    <row r="69" spans="1:5" ht="16.5" customHeight="1">
      <c r="A69" s="10"/>
      <c r="B69" s="57"/>
      <c r="C69" s="169" t="s">
        <v>392</v>
      </c>
      <c r="D69" s="18" t="s">
        <v>201</v>
      </c>
      <c r="E69" s="41"/>
    </row>
    <row r="70" spans="1:5" ht="16.5" customHeight="1">
      <c r="A70" s="10"/>
      <c r="B70" s="57"/>
      <c r="C70" s="169" t="s">
        <v>393</v>
      </c>
      <c r="D70" s="18" t="s">
        <v>202</v>
      </c>
      <c r="E70" s="41"/>
    </row>
    <row r="71" spans="1:5" ht="16.5" customHeight="1">
      <c r="A71" s="10"/>
      <c r="B71" s="57"/>
      <c r="C71" s="169" t="s">
        <v>394</v>
      </c>
      <c r="D71" s="18" t="s">
        <v>203</v>
      </c>
      <c r="E71" s="41"/>
    </row>
    <row r="72" spans="1:5" ht="16.5" customHeight="1">
      <c r="A72" s="10"/>
      <c r="B72" s="57"/>
      <c r="C72" s="169" t="s">
        <v>395</v>
      </c>
      <c r="D72" s="18" t="s">
        <v>204</v>
      </c>
      <c r="E72" s="41"/>
    </row>
    <row r="73" spans="1:5" ht="16.5" customHeight="1">
      <c r="A73" s="10"/>
      <c r="B73" s="57"/>
      <c r="C73" s="169" t="s">
        <v>396</v>
      </c>
      <c r="D73" s="78" t="s">
        <v>181</v>
      </c>
      <c r="E73" s="41"/>
    </row>
    <row r="74" spans="1:5" ht="16.5" customHeight="1">
      <c r="A74" s="10"/>
      <c r="B74" s="57"/>
      <c r="C74" s="169" t="s">
        <v>397</v>
      </c>
      <c r="D74" s="18" t="s">
        <v>205</v>
      </c>
      <c r="E74" s="41"/>
    </row>
    <row r="75" spans="1:5" ht="16.5" customHeight="1">
      <c r="A75" s="10"/>
      <c r="B75" s="57"/>
      <c r="C75" s="169" t="s">
        <v>398</v>
      </c>
      <c r="D75" s="18" t="s">
        <v>23</v>
      </c>
      <c r="E75" s="41"/>
    </row>
    <row r="76" spans="1:5" ht="16.5" customHeight="1">
      <c r="A76" s="11"/>
      <c r="B76" s="58"/>
      <c r="C76" s="170" t="s">
        <v>399</v>
      </c>
      <c r="D76" s="50" t="s">
        <v>206</v>
      </c>
      <c r="E76" s="51">
        <f>E57+E61+SUM(E62:E75)</f>
        <v>0</v>
      </c>
    </row>
    <row r="77" spans="1:5" ht="16.5" customHeight="1">
      <c r="A77" s="12" t="s">
        <v>322</v>
      </c>
      <c r="B77" s="56" t="s">
        <v>50</v>
      </c>
      <c r="C77" s="169" t="s">
        <v>400</v>
      </c>
      <c r="D77" s="17" t="s">
        <v>51</v>
      </c>
      <c r="E77" s="42"/>
    </row>
    <row r="78" spans="1:5" ht="16.5" customHeight="1">
      <c r="A78" s="10"/>
      <c r="B78" s="57"/>
      <c r="C78" s="169" t="s">
        <v>335</v>
      </c>
      <c r="D78" s="18" t="s">
        <v>52</v>
      </c>
      <c r="E78" s="41"/>
    </row>
    <row r="79" spans="1:5" ht="16.5" customHeight="1">
      <c r="A79" s="10"/>
      <c r="B79" s="57"/>
      <c r="C79" s="169" t="s">
        <v>401</v>
      </c>
      <c r="D79" s="78" t="s">
        <v>181</v>
      </c>
      <c r="E79" s="41"/>
    </row>
    <row r="80" spans="1:5" ht="16.5" customHeight="1">
      <c r="A80" s="10"/>
      <c r="B80" s="57"/>
      <c r="C80" s="169" t="s">
        <v>336</v>
      </c>
      <c r="D80" s="18" t="s">
        <v>265</v>
      </c>
      <c r="E80" s="41"/>
    </row>
    <row r="81" spans="1:5" ht="16.5" customHeight="1">
      <c r="A81" s="10"/>
      <c r="B81" s="57"/>
      <c r="C81" s="169" t="s">
        <v>337</v>
      </c>
      <c r="D81" s="18" t="s">
        <v>266</v>
      </c>
      <c r="E81" s="41"/>
    </row>
    <row r="82" spans="1:5" ht="16.5" customHeight="1">
      <c r="A82" s="10"/>
      <c r="B82" s="58"/>
      <c r="C82" s="170" t="s">
        <v>338</v>
      </c>
      <c r="D82" s="50" t="s">
        <v>53</v>
      </c>
      <c r="E82" s="51">
        <f>SUM(E77:E81)</f>
        <v>0</v>
      </c>
    </row>
    <row r="83" spans="1:5" ht="16.5" customHeight="1">
      <c r="A83" s="156"/>
      <c r="B83" s="148"/>
      <c r="C83" s="172" t="s">
        <v>339</v>
      </c>
      <c r="D83" s="50" t="s">
        <v>54</v>
      </c>
      <c r="E83" s="51">
        <f>E76+E82</f>
        <v>0</v>
      </c>
    </row>
    <row r="84" spans="1:5" ht="16.5" customHeight="1">
      <c r="A84" s="10" t="s">
        <v>323</v>
      </c>
      <c r="B84" s="103" t="s">
        <v>233</v>
      </c>
      <c r="C84" s="169" t="s">
        <v>402</v>
      </c>
      <c r="D84" s="17" t="s">
        <v>234</v>
      </c>
      <c r="E84" s="51">
        <f>E85+E86+E87+E90+E95+E96</f>
        <v>0</v>
      </c>
    </row>
    <row r="85" spans="1:5" ht="16.5" customHeight="1">
      <c r="A85" s="10"/>
      <c r="B85" s="54"/>
      <c r="C85" s="169" t="s">
        <v>403</v>
      </c>
      <c r="D85" s="104" t="s">
        <v>235</v>
      </c>
      <c r="E85" s="41"/>
    </row>
    <row r="86" spans="1:5" ht="16.5" customHeight="1">
      <c r="A86" s="10"/>
      <c r="B86" s="54"/>
      <c r="C86" s="169" t="s">
        <v>404</v>
      </c>
      <c r="D86" s="104" t="s">
        <v>236</v>
      </c>
      <c r="E86" s="41"/>
    </row>
    <row r="87" spans="1:5" ht="16.5" customHeight="1">
      <c r="A87" s="10"/>
      <c r="B87" s="54"/>
      <c r="C87" s="169" t="s">
        <v>405</v>
      </c>
      <c r="D87" s="104" t="s">
        <v>237</v>
      </c>
      <c r="E87" s="65">
        <f>E88+E89</f>
        <v>0</v>
      </c>
    </row>
    <row r="88" spans="1:5" ht="16.5" customHeight="1">
      <c r="A88" s="10"/>
      <c r="B88" s="54"/>
      <c r="C88" s="169" t="s">
        <v>406</v>
      </c>
      <c r="D88" s="104" t="s">
        <v>238</v>
      </c>
      <c r="E88" s="41"/>
    </row>
    <row r="89" spans="1:5" ht="16.5" customHeight="1">
      <c r="A89" s="10"/>
      <c r="B89" s="54"/>
      <c r="C89" s="169" t="s">
        <v>407</v>
      </c>
      <c r="D89" s="104" t="s">
        <v>239</v>
      </c>
      <c r="E89" s="41"/>
    </row>
    <row r="90" spans="1:5" ht="16.5" customHeight="1">
      <c r="A90" s="10"/>
      <c r="B90" s="54"/>
      <c r="C90" s="169" t="s">
        <v>408</v>
      </c>
      <c r="D90" s="104" t="s">
        <v>240</v>
      </c>
      <c r="E90" s="65">
        <f>E91+E92</f>
        <v>0</v>
      </c>
    </row>
    <row r="91" spans="1:5" ht="16.5" customHeight="1">
      <c r="A91" s="10"/>
      <c r="B91" s="54"/>
      <c r="C91" s="169" t="s">
        <v>409</v>
      </c>
      <c r="D91" s="104" t="s">
        <v>241</v>
      </c>
      <c r="E91" s="41"/>
    </row>
    <row r="92" spans="1:5" ht="16.5" customHeight="1">
      <c r="A92" s="10"/>
      <c r="B92" s="54"/>
      <c r="C92" s="169" t="s">
        <v>410</v>
      </c>
      <c r="D92" s="104" t="s">
        <v>242</v>
      </c>
      <c r="E92" s="41"/>
    </row>
    <row r="93" spans="1:5" ht="16.5" customHeight="1">
      <c r="A93" s="10"/>
      <c r="B93" s="54"/>
      <c r="C93" s="169" t="s">
        <v>411</v>
      </c>
      <c r="D93" s="104" t="s">
        <v>243</v>
      </c>
      <c r="E93" s="41"/>
    </row>
    <row r="94" spans="1:5" ht="29.25" customHeight="1">
      <c r="A94" s="10"/>
      <c r="B94" s="54"/>
      <c r="C94" s="169" t="s">
        <v>412</v>
      </c>
      <c r="D94" s="149" t="s">
        <v>283</v>
      </c>
      <c r="E94" s="41"/>
    </row>
    <row r="95" spans="1:5" ht="16.5" customHeight="1">
      <c r="A95" s="10"/>
      <c r="B95" s="54"/>
      <c r="C95" s="169" t="s">
        <v>413</v>
      </c>
      <c r="D95" s="149" t="s">
        <v>280</v>
      </c>
      <c r="E95" s="41"/>
    </row>
    <row r="96" spans="1:5" ht="16.5" customHeight="1">
      <c r="A96" s="10"/>
      <c r="B96" s="54"/>
      <c r="C96" s="169" t="s">
        <v>414</v>
      </c>
      <c r="D96" s="104" t="s">
        <v>244</v>
      </c>
      <c r="E96" s="41"/>
    </row>
    <row r="97" spans="1:5" ht="16.5" customHeight="1">
      <c r="A97" s="10"/>
      <c r="B97" s="54"/>
      <c r="C97" s="169" t="s">
        <v>415</v>
      </c>
      <c r="D97" s="150" t="s">
        <v>245</v>
      </c>
      <c r="E97" s="65">
        <f>E98+E99+E100</f>
        <v>0</v>
      </c>
    </row>
    <row r="98" spans="1:5" ht="16.5" customHeight="1">
      <c r="A98" s="10"/>
      <c r="B98" s="54"/>
      <c r="C98" s="169" t="s">
        <v>416</v>
      </c>
      <c r="D98" s="104" t="s">
        <v>248</v>
      </c>
      <c r="E98" s="41"/>
    </row>
    <row r="99" spans="1:5" ht="16.5" customHeight="1">
      <c r="A99" s="10"/>
      <c r="B99" s="54"/>
      <c r="C99" s="169" t="s">
        <v>417</v>
      </c>
      <c r="D99" s="104" t="s">
        <v>249</v>
      </c>
      <c r="E99" s="41"/>
    </row>
    <row r="100" spans="1:5" ht="16.5" customHeight="1">
      <c r="A100" s="10"/>
      <c r="B100" s="54"/>
      <c r="C100" s="169" t="s">
        <v>418</v>
      </c>
      <c r="D100" s="104" t="s">
        <v>250</v>
      </c>
      <c r="E100" s="41"/>
    </row>
    <row r="101" spans="1:5" ht="16.5" customHeight="1">
      <c r="A101" s="10"/>
      <c r="B101" s="54"/>
      <c r="C101" s="169" t="s">
        <v>419</v>
      </c>
      <c r="D101" s="150" t="s">
        <v>246</v>
      </c>
      <c r="E101" s="41"/>
    </row>
    <row r="102" spans="1:5" ht="16.5" customHeight="1">
      <c r="A102" s="10"/>
      <c r="B102" s="55"/>
      <c r="C102" s="170" t="s">
        <v>420</v>
      </c>
      <c r="D102" s="50" t="s">
        <v>247</v>
      </c>
      <c r="E102" s="51">
        <f>E84+E97+E101</f>
        <v>0</v>
      </c>
    </row>
    <row r="103" spans="1:5" ht="16.5" customHeight="1">
      <c r="A103" s="12"/>
      <c r="B103" s="92"/>
      <c r="C103" s="169" t="s">
        <v>421</v>
      </c>
      <c r="D103" s="159" t="s">
        <v>251</v>
      </c>
      <c r="E103" s="43">
        <f>E83+E102</f>
        <v>0</v>
      </c>
    </row>
    <row r="104" spans="1:5" ht="16.5" customHeight="1" thickBot="1">
      <c r="A104" s="80"/>
      <c r="B104" s="151"/>
      <c r="C104" s="152"/>
      <c r="D104" s="83"/>
      <c r="E104" s="157">
        <f>E110+E111</f>
        <v>0</v>
      </c>
    </row>
    <row r="105" spans="1:5" ht="16.5" customHeight="1">
      <c r="A105" s="10" t="s">
        <v>324</v>
      </c>
      <c r="B105" s="173" t="s">
        <v>55</v>
      </c>
      <c r="C105" s="169" t="s">
        <v>548</v>
      </c>
      <c r="D105" s="158" t="s">
        <v>334</v>
      </c>
      <c r="E105" s="130">
        <f>E106+E107</f>
        <v>0</v>
      </c>
    </row>
    <row r="106" spans="1:5" ht="16.5" customHeight="1">
      <c r="A106" s="10"/>
      <c r="B106" s="54"/>
      <c r="C106" s="169" t="s">
        <v>422</v>
      </c>
      <c r="D106" s="20" t="s">
        <v>56</v>
      </c>
      <c r="E106" s="45"/>
    </row>
    <row r="107" spans="1:5" ht="16.5" customHeight="1">
      <c r="A107" s="10"/>
      <c r="B107" s="54"/>
      <c r="C107" s="169" t="s">
        <v>423</v>
      </c>
      <c r="D107" s="20" t="s">
        <v>57</v>
      </c>
      <c r="E107" s="45"/>
    </row>
    <row r="108" spans="1:5" ht="16.5" customHeight="1">
      <c r="A108" s="10"/>
      <c r="B108" s="54"/>
      <c r="C108" s="169" t="s">
        <v>424</v>
      </c>
      <c r="D108" s="20" t="s">
        <v>58</v>
      </c>
      <c r="E108" s="45"/>
    </row>
    <row r="109" spans="1:5" ht="16.5" customHeight="1">
      <c r="A109" s="11"/>
      <c r="B109" s="55"/>
      <c r="C109" s="170" t="s">
        <v>425</v>
      </c>
      <c r="D109" s="20" t="s">
        <v>59</v>
      </c>
      <c r="E109" s="46">
        <f>SUM(E106:E108)</f>
        <v>0</v>
      </c>
    </row>
    <row r="110" spans="1:5" ht="16.5" customHeight="1">
      <c r="A110" s="10" t="s">
        <v>325</v>
      </c>
      <c r="B110" s="103" t="s">
        <v>60</v>
      </c>
      <c r="C110" s="169" t="s">
        <v>426</v>
      </c>
      <c r="D110" s="20" t="s">
        <v>61</v>
      </c>
      <c r="E110" s="45"/>
    </row>
    <row r="111" spans="1:5" ht="16.5" customHeight="1">
      <c r="A111" s="10"/>
      <c r="B111" s="54"/>
      <c r="C111" s="169" t="s">
        <v>427</v>
      </c>
      <c r="D111" s="20" t="s">
        <v>252</v>
      </c>
      <c r="E111" s="45"/>
    </row>
    <row r="112" spans="1:5" ht="16.5" customHeight="1">
      <c r="A112" s="10"/>
      <c r="B112" s="54"/>
      <c r="C112" s="169" t="s">
        <v>428</v>
      </c>
      <c r="D112" s="20" t="s">
        <v>253</v>
      </c>
      <c r="E112" s="45"/>
    </row>
    <row r="113" spans="1:5" ht="16.5" customHeight="1">
      <c r="A113" s="11"/>
      <c r="B113" s="55"/>
      <c r="C113" s="170" t="s">
        <v>429</v>
      </c>
      <c r="D113" s="20" t="s">
        <v>254</v>
      </c>
      <c r="E113" s="46">
        <f>SUM(E110:E112)</f>
        <v>0</v>
      </c>
    </row>
    <row r="114" spans="1:5" ht="16.5" customHeight="1">
      <c r="A114" s="10" t="s">
        <v>326</v>
      </c>
      <c r="B114" s="103" t="s">
        <v>62</v>
      </c>
      <c r="C114" s="169" t="s">
        <v>430</v>
      </c>
      <c r="D114" s="20" t="s">
        <v>63</v>
      </c>
      <c r="E114" s="45"/>
    </row>
    <row r="115" spans="1:5" ht="16.5" customHeight="1">
      <c r="A115" s="10"/>
      <c r="B115" s="54" t="s">
        <v>64</v>
      </c>
      <c r="C115" s="169" t="s">
        <v>431</v>
      </c>
      <c r="D115" s="20" t="s">
        <v>65</v>
      </c>
      <c r="E115" s="45"/>
    </row>
    <row r="116" spans="1:5" ht="16.5" customHeight="1">
      <c r="A116" s="10"/>
      <c r="B116" s="54"/>
      <c r="C116" s="169" t="s">
        <v>432</v>
      </c>
      <c r="D116" s="20" t="s">
        <v>66</v>
      </c>
      <c r="E116" s="46">
        <f>E114+E115</f>
        <v>0</v>
      </c>
    </row>
    <row r="117" spans="1:5" ht="16.5" customHeight="1">
      <c r="A117" s="10"/>
      <c r="B117" s="54"/>
      <c r="C117" s="169" t="s">
        <v>433</v>
      </c>
      <c r="D117" s="161" t="s">
        <v>67</v>
      </c>
      <c r="E117" s="45"/>
    </row>
    <row r="118" spans="1:5" ht="16.5" customHeight="1">
      <c r="A118" s="10"/>
      <c r="B118" s="54"/>
      <c r="C118" s="169" t="s">
        <v>434</v>
      </c>
      <c r="D118" s="162" t="s">
        <v>68</v>
      </c>
      <c r="E118" s="45"/>
    </row>
    <row r="119" spans="1:5" ht="16.5" customHeight="1">
      <c r="A119" s="11"/>
      <c r="B119" s="54"/>
      <c r="C119" s="170" t="s">
        <v>435</v>
      </c>
      <c r="D119" s="20" t="s">
        <v>69</v>
      </c>
      <c r="E119" s="46">
        <f>E117+E118</f>
        <v>0</v>
      </c>
    </row>
    <row r="120" spans="1:5" ht="16.5" customHeight="1">
      <c r="A120" s="10" t="s">
        <v>327</v>
      </c>
      <c r="B120" s="103" t="s">
        <v>70</v>
      </c>
      <c r="C120" s="169" t="s">
        <v>436</v>
      </c>
      <c r="D120" s="153" t="s">
        <v>182</v>
      </c>
      <c r="E120" s="45"/>
    </row>
    <row r="121" spans="1:5" ht="16.5" customHeight="1">
      <c r="A121" s="10"/>
      <c r="B121" s="54"/>
      <c r="C121" s="169" t="s">
        <v>437</v>
      </c>
      <c r="D121" s="20" t="s">
        <v>71</v>
      </c>
      <c r="E121" s="45"/>
    </row>
    <row r="122" spans="1:5" ht="16.5" customHeight="1">
      <c r="A122" s="10"/>
      <c r="B122" s="54"/>
      <c r="C122" s="169" t="s">
        <v>438</v>
      </c>
      <c r="D122" s="20" t="s">
        <v>72</v>
      </c>
      <c r="E122" s="45"/>
    </row>
    <row r="123" spans="1:5" ht="16.5" customHeight="1">
      <c r="A123" s="10"/>
      <c r="B123" s="54"/>
      <c r="C123" s="169" t="s">
        <v>439</v>
      </c>
      <c r="D123" s="20" t="s">
        <v>73</v>
      </c>
      <c r="E123" s="45"/>
    </row>
    <row r="124" spans="1:5" ht="16.5" customHeight="1">
      <c r="A124" s="10"/>
      <c r="B124" s="54"/>
      <c r="C124" s="169" t="s">
        <v>440</v>
      </c>
      <c r="D124" s="20" t="s">
        <v>74</v>
      </c>
      <c r="E124" s="45"/>
    </row>
    <row r="125" spans="1:5" ht="16.5" customHeight="1">
      <c r="A125" s="10"/>
      <c r="B125" s="54"/>
      <c r="C125" s="169" t="s">
        <v>441</v>
      </c>
      <c r="D125" s="153" t="s">
        <v>183</v>
      </c>
      <c r="E125" s="45"/>
    </row>
    <row r="126" spans="1:5" ht="16.5" customHeight="1">
      <c r="A126" s="11"/>
      <c r="B126" s="54"/>
      <c r="C126" s="170" t="s">
        <v>442</v>
      </c>
      <c r="D126" s="20" t="s">
        <v>75</v>
      </c>
      <c r="E126" s="46">
        <f>SUM(E120:E125)</f>
        <v>0</v>
      </c>
    </row>
    <row r="127" spans="1:5" ht="16.5" customHeight="1">
      <c r="A127" s="10" t="s">
        <v>328</v>
      </c>
      <c r="B127" s="103" t="s">
        <v>76</v>
      </c>
      <c r="C127" s="169" t="s">
        <v>443</v>
      </c>
      <c r="D127" s="20" t="s">
        <v>260</v>
      </c>
      <c r="E127" s="45"/>
    </row>
    <row r="128" spans="1:5" ht="16.5" customHeight="1">
      <c r="A128" s="10"/>
      <c r="B128" s="54"/>
      <c r="C128" s="169" t="s">
        <v>444</v>
      </c>
      <c r="D128" s="20" t="s">
        <v>77</v>
      </c>
      <c r="E128" s="45"/>
    </row>
    <row r="129" spans="1:5" ht="16.5" customHeight="1">
      <c r="A129" s="10"/>
      <c r="B129" s="54"/>
      <c r="C129" s="169" t="s">
        <v>445</v>
      </c>
      <c r="D129" s="20" t="s">
        <v>78</v>
      </c>
      <c r="E129" s="45"/>
    </row>
    <row r="130" spans="1:5" ht="16.5" customHeight="1">
      <c r="A130" s="10"/>
      <c r="B130" s="54"/>
      <c r="C130" s="169" t="s">
        <v>446</v>
      </c>
      <c r="D130" s="20" t="s">
        <v>261</v>
      </c>
      <c r="E130" s="45"/>
    </row>
    <row r="131" spans="1:5" ht="16.5" customHeight="1">
      <c r="A131" s="10"/>
      <c r="B131" s="54"/>
      <c r="C131" s="169" t="s">
        <v>447</v>
      </c>
      <c r="D131" s="20" t="s">
        <v>79</v>
      </c>
      <c r="E131" s="45"/>
    </row>
    <row r="132" spans="1:5" ht="16.5" customHeight="1">
      <c r="A132" s="10"/>
      <c r="B132" s="54"/>
      <c r="C132" s="169" t="s">
        <v>448</v>
      </c>
      <c r="D132" s="20" t="s">
        <v>80</v>
      </c>
      <c r="E132" s="45"/>
    </row>
    <row r="133" spans="1:5" ht="16.5" customHeight="1">
      <c r="A133" s="10"/>
      <c r="B133" s="54"/>
      <c r="C133" s="169" t="s">
        <v>449</v>
      </c>
      <c r="D133" s="20" t="s">
        <v>81</v>
      </c>
      <c r="E133" s="45"/>
    </row>
    <row r="134" spans="1:5" ht="16.5" customHeight="1">
      <c r="A134" s="10"/>
      <c r="B134" s="54"/>
      <c r="C134" s="169" t="s">
        <v>450</v>
      </c>
      <c r="D134" s="20" t="s">
        <v>82</v>
      </c>
      <c r="E134" s="45"/>
    </row>
    <row r="135" spans="1:5" ht="16.5" customHeight="1">
      <c r="A135" s="10"/>
      <c r="B135" s="54"/>
      <c r="C135" s="169" t="s">
        <v>451</v>
      </c>
      <c r="D135" s="20" t="s">
        <v>262</v>
      </c>
      <c r="E135" s="45"/>
    </row>
    <row r="136" spans="1:5" ht="16.5" customHeight="1">
      <c r="A136" s="10"/>
      <c r="B136" s="54"/>
      <c r="C136" s="169" t="s">
        <v>452</v>
      </c>
      <c r="D136" s="20" t="s">
        <v>83</v>
      </c>
      <c r="E136" s="45"/>
    </row>
    <row r="137" spans="1:5" ht="16.5" customHeight="1">
      <c r="A137" s="11"/>
      <c r="B137" s="54"/>
      <c r="C137" s="170" t="s">
        <v>453</v>
      </c>
      <c r="D137" s="20" t="s">
        <v>84</v>
      </c>
      <c r="E137" s="46">
        <f>SUM(E127:E136)</f>
        <v>0</v>
      </c>
    </row>
    <row r="138" spans="1:5" ht="16.5" customHeight="1">
      <c r="A138" s="10" t="s">
        <v>329</v>
      </c>
      <c r="B138" s="103" t="s">
        <v>85</v>
      </c>
      <c r="C138" s="169" t="s">
        <v>454</v>
      </c>
      <c r="D138" s="20" t="s">
        <v>86</v>
      </c>
      <c r="E138" s="45"/>
    </row>
    <row r="139" spans="1:5" ht="16.5" customHeight="1">
      <c r="A139" s="10"/>
      <c r="B139" s="54"/>
      <c r="C139" s="169" t="s">
        <v>455</v>
      </c>
      <c r="D139" s="20" t="s">
        <v>87</v>
      </c>
      <c r="E139" s="45"/>
    </row>
    <row r="140" spans="1:5" ht="16.5" customHeight="1">
      <c r="A140" s="10"/>
      <c r="B140" s="54"/>
      <c r="C140" s="169" t="s">
        <v>456</v>
      </c>
      <c r="D140" s="20" t="s">
        <v>88</v>
      </c>
      <c r="E140" s="45"/>
    </row>
    <row r="141" spans="1:5" ht="16.5" customHeight="1">
      <c r="A141" s="10"/>
      <c r="B141" s="54"/>
      <c r="C141" s="169" t="s">
        <v>457</v>
      </c>
      <c r="D141" s="20" t="s">
        <v>89</v>
      </c>
      <c r="E141" s="45"/>
    </row>
    <row r="142" spans="1:5" ht="16.5" customHeight="1">
      <c r="A142" s="10"/>
      <c r="B142" s="54"/>
      <c r="C142" s="169" t="s">
        <v>458</v>
      </c>
      <c r="D142" s="20" t="s">
        <v>90</v>
      </c>
      <c r="E142" s="45"/>
    </row>
    <row r="143" spans="1:5" ht="16.5" customHeight="1">
      <c r="A143" s="10"/>
      <c r="B143" s="54"/>
      <c r="C143" s="169" t="s">
        <v>459</v>
      </c>
      <c r="D143" s="20" t="s">
        <v>91</v>
      </c>
      <c r="E143" s="45"/>
    </row>
    <row r="144" spans="1:5" ht="16.5" customHeight="1">
      <c r="A144" s="10"/>
      <c r="B144" s="54"/>
      <c r="C144" s="169" t="s">
        <v>460</v>
      </c>
      <c r="D144" s="20" t="s">
        <v>92</v>
      </c>
      <c r="E144" s="45"/>
    </row>
    <row r="145" spans="1:5" ht="16.5" customHeight="1">
      <c r="A145" s="10"/>
      <c r="B145" s="54"/>
      <c r="C145" s="169" t="s">
        <v>461</v>
      </c>
      <c r="D145" s="20" t="s">
        <v>93</v>
      </c>
      <c r="E145" s="45"/>
    </row>
    <row r="146" spans="1:5" ht="16.5" customHeight="1">
      <c r="A146" s="10"/>
      <c r="B146" s="54"/>
      <c r="C146" s="169" t="s">
        <v>462</v>
      </c>
      <c r="D146" s="20" t="s">
        <v>94</v>
      </c>
      <c r="E146" s="45"/>
    </row>
    <row r="147" spans="1:5" ht="16.5" customHeight="1">
      <c r="A147" s="10"/>
      <c r="B147" s="54"/>
      <c r="C147" s="169" t="s">
        <v>463</v>
      </c>
      <c r="D147" s="20" t="s">
        <v>95</v>
      </c>
      <c r="E147" s="45"/>
    </row>
    <row r="148" spans="1:5" ht="16.5" customHeight="1">
      <c r="A148" s="10"/>
      <c r="B148" s="54"/>
      <c r="C148" s="169" t="s">
        <v>563</v>
      </c>
      <c r="D148" s="20" t="s">
        <v>96</v>
      </c>
      <c r="E148" s="45"/>
    </row>
    <row r="149" spans="1:5" ht="16.5" customHeight="1">
      <c r="A149" s="10"/>
      <c r="B149" s="54"/>
      <c r="C149" s="169" t="s">
        <v>464</v>
      </c>
      <c r="D149" s="20" t="s">
        <v>23</v>
      </c>
      <c r="E149" s="45"/>
    </row>
    <row r="150" spans="1:5" ht="16.5" customHeight="1">
      <c r="A150" s="10"/>
      <c r="B150" s="54"/>
      <c r="C150" s="169" t="s">
        <v>465</v>
      </c>
      <c r="D150" s="20" t="s">
        <v>97</v>
      </c>
      <c r="E150" s="46">
        <f>SUM(E138:E149)</f>
        <v>0</v>
      </c>
    </row>
    <row r="151" spans="1:5" ht="16.5" customHeight="1">
      <c r="A151" s="10"/>
      <c r="B151" s="54"/>
      <c r="C151" s="169" t="s">
        <v>466</v>
      </c>
      <c r="D151" s="20" t="s">
        <v>98</v>
      </c>
      <c r="E151" s="46">
        <f>E116+E119+E126+E137+E150</f>
        <v>0</v>
      </c>
    </row>
    <row r="152" spans="1:5" ht="16.5" customHeight="1">
      <c r="A152" s="11"/>
      <c r="B152" s="55"/>
      <c r="C152" s="170" t="s">
        <v>467</v>
      </c>
      <c r="D152" s="20" t="s">
        <v>255</v>
      </c>
      <c r="E152" s="46">
        <f>E113-E151</f>
        <v>0</v>
      </c>
    </row>
    <row r="153" spans="1:5" ht="16.5" customHeight="1">
      <c r="A153" s="10" t="s">
        <v>330</v>
      </c>
      <c r="B153" s="103" t="s">
        <v>99</v>
      </c>
      <c r="C153" s="169" t="s">
        <v>468</v>
      </c>
      <c r="D153" s="20" t="s">
        <v>100</v>
      </c>
      <c r="E153" s="45"/>
    </row>
    <row r="154" spans="1:5" ht="16.5" customHeight="1">
      <c r="A154" s="10"/>
      <c r="B154" s="54"/>
      <c r="C154" s="169" t="s">
        <v>469</v>
      </c>
      <c r="D154" s="20" t="s">
        <v>101</v>
      </c>
      <c r="E154" s="45"/>
    </row>
    <row r="155" spans="1:5" ht="16.5" customHeight="1">
      <c r="A155" s="10"/>
      <c r="B155" s="54"/>
      <c r="C155" s="169" t="s">
        <v>470</v>
      </c>
      <c r="D155" s="20" t="s">
        <v>102</v>
      </c>
      <c r="E155" s="45"/>
    </row>
    <row r="156" spans="1:5" ht="16.5" customHeight="1">
      <c r="A156" s="10"/>
      <c r="B156" s="54"/>
      <c r="C156" s="169" t="s">
        <v>471</v>
      </c>
      <c r="D156" s="20" t="s">
        <v>23</v>
      </c>
      <c r="E156" s="45"/>
    </row>
    <row r="157" spans="1:5" ht="16.5" customHeight="1">
      <c r="A157" s="11"/>
      <c r="B157" s="55"/>
      <c r="C157" s="170" t="s">
        <v>472</v>
      </c>
      <c r="D157" s="20" t="s">
        <v>103</v>
      </c>
      <c r="E157" s="46">
        <f>SUM(E153:E156)</f>
        <v>0</v>
      </c>
    </row>
    <row r="158" spans="1:5" ht="16.5" customHeight="1">
      <c r="A158" s="10" t="s">
        <v>331</v>
      </c>
      <c r="B158" s="103" t="s">
        <v>104</v>
      </c>
      <c r="C158" s="169" t="s">
        <v>473</v>
      </c>
      <c r="D158" s="153" t="s">
        <v>184</v>
      </c>
      <c r="E158" s="45"/>
    </row>
    <row r="159" spans="1:5" ht="16.5" customHeight="1">
      <c r="A159" s="10"/>
      <c r="B159" s="54"/>
      <c r="C159" s="169" t="s">
        <v>474</v>
      </c>
      <c r="D159" s="20" t="s">
        <v>105</v>
      </c>
      <c r="E159" s="45"/>
    </row>
    <row r="160" spans="1:5" ht="16.5" customHeight="1">
      <c r="A160" s="10"/>
      <c r="B160" s="54"/>
      <c r="C160" s="169" t="s">
        <v>475</v>
      </c>
      <c r="D160" s="20" t="s">
        <v>106</v>
      </c>
      <c r="E160" s="45"/>
    </row>
    <row r="161" spans="1:5" ht="16.5" customHeight="1">
      <c r="A161" s="10"/>
      <c r="B161" s="54"/>
      <c r="C161" s="169" t="s">
        <v>476</v>
      </c>
      <c r="D161" s="20" t="s">
        <v>23</v>
      </c>
      <c r="E161" s="45"/>
    </row>
    <row r="162" spans="1:5" ht="16.5" customHeight="1">
      <c r="A162" s="10"/>
      <c r="B162" s="54"/>
      <c r="C162" s="169" t="s">
        <v>477</v>
      </c>
      <c r="D162" s="20" t="s">
        <v>107</v>
      </c>
      <c r="E162" s="46">
        <f>SUM(E158:E161)</f>
        <v>0</v>
      </c>
    </row>
    <row r="163" spans="1:5" ht="16.5" customHeight="1">
      <c r="A163" s="11"/>
      <c r="B163" s="55"/>
      <c r="C163" s="170" t="s">
        <v>478</v>
      </c>
      <c r="D163" s="20" t="s">
        <v>256</v>
      </c>
      <c r="E163" s="46">
        <f>E152+E157-E162</f>
        <v>0</v>
      </c>
    </row>
    <row r="164" spans="1:5" ht="16.5" customHeight="1">
      <c r="A164" s="10" t="s">
        <v>332</v>
      </c>
      <c r="B164" s="103" t="s">
        <v>108</v>
      </c>
      <c r="C164" s="169" t="s">
        <v>479</v>
      </c>
      <c r="D164" s="20" t="s">
        <v>110</v>
      </c>
      <c r="E164" s="45"/>
    </row>
    <row r="165" spans="1:5" ht="16.5" customHeight="1">
      <c r="A165" s="14"/>
      <c r="B165" s="54"/>
      <c r="C165" s="169" t="s">
        <v>480</v>
      </c>
      <c r="D165" s="20" t="s">
        <v>109</v>
      </c>
      <c r="E165" s="45"/>
    </row>
    <row r="166" spans="1:5" ht="16.5" customHeight="1">
      <c r="A166" s="10"/>
      <c r="B166" s="54"/>
      <c r="C166" s="169" t="s">
        <v>481</v>
      </c>
      <c r="D166" s="20" t="s">
        <v>23</v>
      </c>
      <c r="E166" s="45"/>
    </row>
    <row r="167" spans="1:5" ht="16.5" customHeight="1">
      <c r="A167" s="11"/>
      <c r="B167" s="55"/>
      <c r="C167" s="170" t="s">
        <v>482</v>
      </c>
      <c r="D167" s="20" t="s">
        <v>111</v>
      </c>
      <c r="E167" s="46">
        <f>SUM(E164:E166)</f>
        <v>0</v>
      </c>
    </row>
    <row r="168" spans="1:5" ht="16.5" customHeight="1">
      <c r="A168" s="12" t="s">
        <v>223</v>
      </c>
      <c r="B168" s="103" t="s">
        <v>112</v>
      </c>
      <c r="C168" s="169" t="s">
        <v>483</v>
      </c>
      <c r="D168" s="20" t="s">
        <v>114</v>
      </c>
      <c r="E168" s="45"/>
    </row>
    <row r="169" spans="1:5" ht="16.5" customHeight="1">
      <c r="A169" s="10"/>
      <c r="B169" s="54"/>
      <c r="C169" s="169" t="s">
        <v>484</v>
      </c>
      <c r="D169" s="20" t="s">
        <v>257</v>
      </c>
      <c r="E169" s="45"/>
    </row>
    <row r="170" spans="1:5" ht="16.5" customHeight="1">
      <c r="A170" s="10"/>
      <c r="B170" s="54"/>
      <c r="C170" s="169" t="s">
        <v>485</v>
      </c>
      <c r="D170" s="20" t="s">
        <v>113</v>
      </c>
      <c r="E170" s="45"/>
    </row>
    <row r="171" spans="1:5" ht="16.5" customHeight="1">
      <c r="A171" s="10"/>
      <c r="B171" s="54"/>
      <c r="C171" s="169" t="s">
        <v>486</v>
      </c>
      <c r="D171" s="20" t="s">
        <v>23</v>
      </c>
      <c r="E171" s="45"/>
    </row>
    <row r="172" spans="1:5" ht="16.5" customHeight="1">
      <c r="A172" s="10"/>
      <c r="B172" s="54"/>
      <c r="C172" s="169" t="s">
        <v>487</v>
      </c>
      <c r="D172" s="20" t="s">
        <v>115</v>
      </c>
      <c r="E172" s="46">
        <f>SUM(E168:E171)</f>
        <v>0</v>
      </c>
    </row>
    <row r="173" spans="1:5" ht="28.5" customHeight="1">
      <c r="A173" s="11"/>
      <c r="B173" s="55"/>
      <c r="C173" s="170" t="s">
        <v>488</v>
      </c>
      <c r="D173" s="154" t="s">
        <v>258</v>
      </c>
      <c r="E173" s="46">
        <f>E163+E167-E172</f>
        <v>0</v>
      </c>
    </row>
    <row r="174" spans="1:5" ht="16.5" customHeight="1">
      <c r="A174" s="10" t="s">
        <v>333</v>
      </c>
      <c r="B174" s="103"/>
      <c r="C174" s="169" t="s">
        <v>489</v>
      </c>
      <c r="D174" s="20" t="s">
        <v>116</v>
      </c>
      <c r="E174" s="45"/>
    </row>
    <row r="175" spans="1:5" ht="16.5" customHeight="1">
      <c r="A175" s="10"/>
      <c r="B175" s="54"/>
      <c r="C175" s="169" t="s">
        <v>490</v>
      </c>
      <c r="D175" s="20" t="s">
        <v>207</v>
      </c>
      <c r="E175" s="45"/>
    </row>
    <row r="176" spans="1:5" ht="16.5" customHeight="1" thickBot="1">
      <c r="A176" s="80"/>
      <c r="B176" s="151"/>
      <c r="C176" s="169" t="s">
        <v>491</v>
      </c>
      <c r="D176" s="155" t="s">
        <v>259</v>
      </c>
      <c r="E176" s="86">
        <f>E173-E174+E175</f>
        <v>0</v>
      </c>
    </row>
    <row r="177" spans="1:5" ht="9" customHeight="1">
      <c r="A177" s="100"/>
      <c r="B177" s="105"/>
      <c r="C177" s="101"/>
      <c r="D177" s="106"/>
      <c r="E177" s="99"/>
    </row>
    <row r="178" spans="1:5" ht="16.5" customHeight="1">
      <c r="A178" s="10" t="s">
        <v>274</v>
      </c>
      <c r="B178" s="142" t="s">
        <v>267</v>
      </c>
      <c r="C178" s="139"/>
      <c r="D178" s="70"/>
      <c r="E178" s="95"/>
    </row>
    <row r="179" spans="1:5" ht="16.5" customHeight="1">
      <c r="A179" s="10"/>
      <c r="B179" s="143" t="s">
        <v>268</v>
      </c>
      <c r="C179" s="169" t="s">
        <v>549</v>
      </c>
      <c r="D179" s="144" t="s">
        <v>269</v>
      </c>
      <c r="E179" s="45"/>
    </row>
    <row r="180" spans="1:5" ht="16.5" customHeight="1">
      <c r="A180" s="10"/>
      <c r="B180" s="73"/>
      <c r="C180" s="169" t="s">
        <v>544</v>
      </c>
      <c r="D180" s="20" t="s">
        <v>270</v>
      </c>
      <c r="E180" s="45"/>
    </row>
    <row r="181" spans="1:5" ht="16.5" customHeight="1">
      <c r="A181" s="10"/>
      <c r="B181" s="73"/>
      <c r="C181" s="169" t="s">
        <v>492</v>
      </c>
      <c r="D181" s="20" t="s">
        <v>271</v>
      </c>
      <c r="E181" s="128"/>
    </row>
    <row r="182" spans="1:5" ht="16.5" customHeight="1">
      <c r="A182" s="10"/>
      <c r="B182" s="145" t="s">
        <v>278</v>
      </c>
      <c r="C182" s="169" t="s">
        <v>493</v>
      </c>
      <c r="D182" s="20" t="s">
        <v>272</v>
      </c>
      <c r="E182" s="46">
        <f>SUM(E179:E181)</f>
        <v>0</v>
      </c>
    </row>
    <row r="183" spans="1:5" ht="16.5" customHeight="1">
      <c r="A183" s="10"/>
      <c r="B183" s="143" t="s">
        <v>279</v>
      </c>
      <c r="C183" s="169" t="s">
        <v>494</v>
      </c>
      <c r="D183" s="20" t="s">
        <v>269</v>
      </c>
      <c r="E183" s="45"/>
    </row>
    <row r="184" spans="1:5" ht="16.5" customHeight="1">
      <c r="A184" s="10"/>
      <c r="B184" s="143"/>
      <c r="C184" s="169" t="s">
        <v>495</v>
      </c>
      <c r="D184" s="20" t="s">
        <v>270</v>
      </c>
      <c r="E184" s="45"/>
    </row>
    <row r="185" spans="1:5" ht="16.5" customHeight="1">
      <c r="A185" s="10"/>
      <c r="B185" s="143"/>
      <c r="C185" s="169" t="s">
        <v>496</v>
      </c>
      <c r="D185" s="20" t="s">
        <v>271</v>
      </c>
      <c r="E185" s="45"/>
    </row>
    <row r="186" spans="1:5" ht="16.5" customHeight="1">
      <c r="A186" s="10"/>
      <c r="B186" s="143"/>
      <c r="C186" s="170" t="s">
        <v>497</v>
      </c>
      <c r="D186" s="20" t="s">
        <v>272</v>
      </c>
      <c r="E186" s="46">
        <f>E183+E184+E185</f>
        <v>0</v>
      </c>
    </row>
    <row r="187" spans="1:5" ht="16.5" customHeight="1">
      <c r="A187" s="10"/>
      <c r="B187" s="146" t="s">
        <v>273</v>
      </c>
      <c r="C187" s="169" t="s">
        <v>498</v>
      </c>
      <c r="D187" s="20" t="s">
        <v>269</v>
      </c>
      <c r="E187" s="45"/>
    </row>
    <row r="188" spans="1:5" ht="16.5" customHeight="1">
      <c r="A188" s="10"/>
      <c r="B188" s="73"/>
      <c r="C188" s="169" t="s">
        <v>499</v>
      </c>
      <c r="D188" s="20" t="s">
        <v>270</v>
      </c>
      <c r="E188" s="45"/>
    </row>
    <row r="189" spans="1:5" ht="16.5" customHeight="1">
      <c r="A189" s="10"/>
      <c r="B189" s="73"/>
      <c r="C189" s="169" t="s">
        <v>500</v>
      </c>
      <c r="D189" s="20" t="s">
        <v>271</v>
      </c>
      <c r="E189" s="128"/>
    </row>
    <row r="190" spans="1:5" ht="16.5" customHeight="1">
      <c r="A190" s="14"/>
      <c r="B190" s="142"/>
      <c r="C190" s="170" t="s">
        <v>501</v>
      </c>
      <c r="D190" s="20" t="s">
        <v>272</v>
      </c>
      <c r="E190" s="46">
        <f>E187+E188+E189</f>
        <v>0</v>
      </c>
    </row>
    <row r="191" spans="1:5" ht="16.5" customHeight="1">
      <c r="A191" s="10"/>
      <c r="B191" s="143" t="s">
        <v>276</v>
      </c>
      <c r="C191" s="169" t="s">
        <v>502</v>
      </c>
      <c r="D191" s="20" t="s">
        <v>269</v>
      </c>
      <c r="E191" s="45"/>
    </row>
    <row r="192" spans="1:5" ht="16.5" customHeight="1">
      <c r="A192" s="10"/>
      <c r="B192" s="73"/>
      <c r="C192" s="169" t="s">
        <v>503</v>
      </c>
      <c r="D192" s="20" t="s">
        <v>270</v>
      </c>
      <c r="E192" s="45"/>
    </row>
    <row r="193" spans="1:10" ht="16.5" customHeight="1">
      <c r="A193" s="10"/>
      <c r="B193" s="73"/>
      <c r="C193" s="169" t="s">
        <v>504</v>
      </c>
      <c r="D193" s="20" t="s">
        <v>271</v>
      </c>
      <c r="E193" s="128"/>
    </row>
    <row r="194" spans="1:10" ht="16.5" customHeight="1">
      <c r="A194" s="10"/>
      <c r="B194" s="142"/>
      <c r="C194" s="170" t="s">
        <v>505</v>
      </c>
      <c r="D194" s="20" t="s">
        <v>272</v>
      </c>
      <c r="E194" s="46">
        <f>E191+E192+E193</f>
        <v>0</v>
      </c>
    </row>
    <row r="195" spans="1:10" ht="16.5" customHeight="1">
      <c r="A195" s="10"/>
      <c r="B195" s="143" t="s">
        <v>282</v>
      </c>
      <c r="C195" s="169" t="s">
        <v>506</v>
      </c>
      <c r="D195" s="20" t="s">
        <v>269</v>
      </c>
      <c r="E195" s="46">
        <f>E179+E187+E191</f>
        <v>0</v>
      </c>
    </row>
    <row r="196" spans="1:10" ht="16.5" customHeight="1">
      <c r="A196" s="10"/>
      <c r="B196" s="73"/>
      <c r="C196" s="169" t="s">
        <v>507</v>
      </c>
      <c r="D196" s="20" t="s">
        <v>270</v>
      </c>
      <c r="E196" s="46">
        <f>E180+E188+E192</f>
        <v>0</v>
      </c>
    </row>
    <row r="197" spans="1:10" ht="16.5" customHeight="1">
      <c r="A197" s="10"/>
      <c r="B197" s="147"/>
      <c r="C197" s="169" t="s">
        <v>508</v>
      </c>
      <c r="D197" s="20" t="s">
        <v>271</v>
      </c>
      <c r="E197" s="46">
        <f>E181+E189+E193</f>
        <v>0</v>
      </c>
    </row>
    <row r="198" spans="1:10" ht="16.5" customHeight="1">
      <c r="A198" s="11"/>
      <c r="B198" s="55"/>
      <c r="C198" s="170" t="s">
        <v>509</v>
      </c>
      <c r="D198" s="20" t="s">
        <v>272</v>
      </c>
      <c r="E198" s="46">
        <f>E182+E190+E194</f>
        <v>0</v>
      </c>
    </row>
    <row r="199" spans="1:10" ht="16.5" customHeight="1">
      <c r="A199" s="10" t="s">
        <v>275</v>
      </c>
      <c r="B199" s="92"/>
      <c r="C199" s="172" t="s">
        <v>510</v>
      </c>
      <c r="D199" s="20" t="s">
        <v>277</v>
      </c>
      <c r="E199" s="45">
        <v>0</v>
      </c>
      <c r="H199" s="133" t="s">
        <v>304</v>
      </c>
      <c r="I199" s="133"/>
      <c r="J199" s="133"/>
    </row>
    <row r="200" spans="1:10" ht="16.5" customHeight="1">
      <c r="A200" s="10"/>
      <c r="B200" s="63" t="s">
        <v>118</v>
      </c>
      <c r="C200" s="169" t="s">
        <v>511</v>
      </c>
      <c r="D200" s="20" t="s">
        <v>119</v>
      </c>
      <c r="E200" s="46">
        <f>E201+E202</f>
        <v>0</v>
      </c>
    </row>
    <row r="201" spans="1:10" ht="16.5" customHeight="1">
      <c r="A201" s="10"/>
      <c r="B201" s="54" t="s">
        <v>120</v>
      </c>
      <c r="C201" s="169" t="s">
        <v>512</v>
      </c>
      <c r="D201" s="20" t="s">
        <v>121</v>
      </c>
      <c r="E201" s="46">
        <f>E140</f>
        <v>0</v>
      </c>
    </row>
    <row r="202" spans="1:10" ht="16.5" customHeight="1" thickBot="1">
      <c r="A202" s="96"/>
      <c r="B202" s="97"/>
      <c r="C202" s="175" t="s">
        <v>513</v>
      </c>
      <c r="D202" s="102" t="s">
        <v>122</v>
      </c>
      <c r="E202" s="98">
        <f>E160</f>
        <v>0</v>
      </c>
    </row>
    <row r="203" spans="1:10" ht="17.25" customHeight="1" thickTop="1">
      <c r="A203" s="10"/>
      <c r="B203" s="64"/>
      <c r="C203" s="84"/>
      <c r="D203" s="85" t="s">
        <v>208</v>
      </c>
      <c r="E203" s="72"/>
    </row>
    <row r="204" spans="1:10" ht="16.5" customHeight="1">
      <c r="A204" s="10" t="s">
        <v>224</v>
      </c>
      <c r="B204" s="63" t="s">
        <v>123</v>
      </c>
      <c r="C204" s="169" t="s">
        <v>545</v>
      </c>
      <c r="D204" s="20" t="s">
        <v>124</v>
      </c>
      <c r="E204" s="45"/>
    </row>
    <row r="205" spans="1:10" ht="16.5" customHeight="1">
      <c r="A205" s="10"/>
      <c r="B205" s="54" t="s">
        <v>231</v>
      </c>
      <c r="C205" s="169" t="s">
        <v>546</v>
      </c>
      <c r="D205" s="20" t="s">
        <v>125</v>
      </c>
      <c r="E205" s="45"/>
    </row>
    <row r="206" spans="1:10" ht="16.5" customHeight="1">
      <c r="A206" s="10"/>
      <c r="B206" s="54"/>
      <c r="C206" s="169" t="s">
        <v>514</v>
      </c>
      <c r="D206" s="20" t="s">
        <v>126</v>
      </c>
      <c r="E206" s="45"/>
    </row>
    <row r="207" spans="1:10" ht="16.5" customHeight="1">
      <c r="A207" s="11"/>
      <c r="B207" s="55"/>
      <c r="C207" s="170" t="s">
        <v>515</v>
      </c>
      <c r="D207" s="20" t="s">
        <v>127</v>
      </c>
      <c r="E207" s="45"/>
    </row>
    <row r="208" spans="1:10" ht="16.5" customHeight="1">
      <c r="A208" s="12" t="s">
        <v>225</v>
      </c>
      <c r="B208" s="63" t="s">
        <v>128</v>
      </c>
      <c r="C208" s="169" t="s">
        <v>516</v>
      </c>
      <c r="D208" s="20" t="s">
        <v>124</v>
      </c>
      <c r="E208" s="45"/>
    </row>
    <row r="209" spans="1:5" ht="16.5" customHeight="1">
      <c r="A209" s="10"/>
      <c r="B209" s="54"/>
      <c r="C209" s="169" t="s">
        <v>517</v>
      </c>
      <c r="D209" s="20" t="s">
        <v>125</v>
      </c>
      <c r="E209" s="45"/>
    </row>
    <row r="210" spans="1:5" ht="16.5" customHeight="1">
      <c r="A210" s="10"/>
      <c r="B210" s="54"/>
      <c r="C210" s="169" t="s">
        <v>518</v>
      </c>
      <c r="D210" s="20" t="s">
        <v>126</v>
      </c>
      <c r="E210" s="45"/>
    </row>
    <row r="211" spans="1:5" ht="16.5" customHeight="1">
      <c r="A211" s="10"/>
      <c r="B211" s="55"/>
      <c r="C211" s="170" t="s">
        <v>519</v>
      </c>
      <c r="D211" s="20" t="s">
        <v>127</v>
      </c>
      <c r="E211" s="45"/>
    </row>
    <row r="212" spans="1:5" ht="16.5" customHeight="1">
      <c r="A212" s="10"/>
      <c r="B212" s="63" t="s">
        <v>129</v>
      </c>
      <c r="C212" s="169" t="s">
        <v>520</v>
      </c>
      <c r="D212" s="20" t="s">
        <v>124</v>
      </c>
      <c r="E212" s="45"/>
    </row>
    <row r="213" spans="1:5" ht="16.5" customHeight="1">
      <c r="A213" s="10"/>
      <c r="B213" s="54"/>
      <c r="C213" s="169" t="s">
        <v>521</v>
      </c>
      <c r="D213" s="20" t="s">
        <v>125</v>
      </c>
      <c r="E213" s="45"/>
    </row>
    <row r="214" spans="1:5" ht="16.5" customHeight="1">
      <c r="A214" s="10"/>
      <c r="B214" s="54"/>
      <c r="C214" s="169" t="s">
        <v>522</v>
      </c>
      <c r="D214" s="20" t="s">
        <v>126</v>
      </c>
      <c r="E214" s="45"/>
    </row>
    <row r="215" spans="1:5" ht="16.5" customHeight="1">
      <c r="A215" s="11"/>
      <c r="B215" s="55"/>
      <c r="C215" s="170" t="s">
        <v>523</v>
      </c>
      <c r="D215" s="20" t="s">
        <v>127</v>
      </c>
      <c r="E215" s="45"/>
    </row>
    <row r="216" spans="1:5" ht="16.5" customHeight="1">
      <c r="A216" s="12" t="s">
        <v>226</v>
      </c>
      <c r="B216" s="63" t="s">
        <v>130</v>
      </c>
      <c r="C216" s="169" t="s">
        <v>524</v>
      </c>
      <c r="D216" s="20" t="s">
        <v>124</v>
      </c>
      <c r="E216" s="45"/>
    </row>
    <row r="217" spans="1:5" ht="16.5" customHeight="1">
      <c r="A217" s="10"/>
      <c r="B217" s="57"/>
      <c r="C217" s="169" t="s">
        <v>525</v>
      </c>
      <c r="D217" s="20" t="s">
        <v>125</v>
      </c>
      <c r="E217" s="45"/>
    </row>
    <row r="218" spans="1:5" ht="16.5" customHeight="1">
      <c r="A218" s="10"/>
      <c r="B218" s="57"/>
      <c r="C218" s="169" t="s">
        <v>526</v>
      </c>
      <c r="D218" s="20" t="s">
        <v>126</v>
      </c>
      <c r="E218" s="45"/>
    </row>
    <row r="219" spans="1:5" ht="16.5" customHeight="1">
      <c r="A219" s="10"/>
      <c r="B219" s="58"/>
      <c r="C219" s="170" t="s">
        <v>527</v>
      </c>
      <c r="D219" s="20" t="s">
        <v>127</v>
      </c>
      <c r="E219" s="45"/>
    </row>
    <row r="220" spans="1:5" ht="16.5" customHeight="1">
      <c r="A220" s="10"/>
      <c r="B220" s="56" t="s">
        <v>131</v>
      </c>
      <c r="C220" s="169" t="s">
        <v>528</v>
      </c>
      <c r="D220" s="20" t="s">
        <v>124</v>
      </c>
      <c r="E220" s="45"/>
    </row>
    <row r="221" spans="1:5" ht="16.5" customHeight="1">
      <c r="A221" s="10"/>
      <c r="B221" s="54"/>
      <c r="C221" s="169" t="s">
        <v>529</v>
      </c>
      <c r="D221" s="20" t="s">
        <v>125</v>
      </c>
      <c r="E221" s="45"/>
    </row>
    <row r="222" spans="1:5" ht="16.5" customHeight="1">
      <c r="A222" s="10"/>
      <c r="B222" s="54"/>
      <c r="C222" s="169" t="s">
        <v>530</v>
      </c>
      <c r="D222" s="20" t="s">
        <v>126</v>
      </c>
      <c r="E222" s="45"/>
    </row>
    <row r="223" spans="1:5" ht="16.5" customHeight="1">
      <c r="A223" s="11"/>
      <c r="B223" s="55"/>
      <c r="C223" s="170" t="s">
        <v>531</v>
      </c>
      <c r="D223" s="20" t="s">
        <v>127</v>
      </c>
      <c r="E223" s="45"/>
    </row>
    <row r="224" spans="1:5" ht="16.5" customHeight="1">
      <c r="A224" s="12" t="s">
        <v>227</v>
      </c>
      <c r="B224" s="56" t="s">
        <v>132</v>
      </c>
      <c r="C224" s="169" t="s">
        <v>532</v>
      </c>
      <c r="D224" s="20" t="s">
        <v>124</v>
      </c>
      <c r="E224" s="45"/>
    </row>
    <row r="225" spans="1:10" ht="16.5" customHeight="1">
      <c r="A225" s="10"/>
      <c r="B225" s="54"/>
      <c r="C225" s="169" t="s">
        <v>533</v>
      </c>
      <c r="D225" s="20" t="s">
        <v>125</v>
      </c>
      <c r="E225" s="45"/>
    </row>
    <row r="226" spans="1:10" ht="16.5" customHeight="1">
      <c r="A226" s="10"/>
      <c r="B226" s="54"/>
      <c r="C226" s="169" t="s">
        <v>534</v>
      </c>
      <c r="D226" s="20" t="s">
        <v>126</v>
      </c>
      <c r="E226" s="45"/>
    </row>
    <row r="227" spans="1:10" ht="16.5" customHeight="1">
      <c r="A227" s="11"/>
      <c r="B227" s="55"/>
      <c r="C227" s="170" t="s">
        <v>535</v>
      </c>
      <c r="D227" s="20" t="s">
        <v>127</v>
      </c>
      <c r="E227" s="45"/>
    </row>
    <row r="228" spans="1:10" ht="10" customHeight="1">
      <c r="A228" s="12"/>
      <c r="B228" s="56"/>
      <c r="C228" s="172"/>
      <c r="D228" s="138"/>
      <c r="E228" s="138"/>
    </row>
    <row r="229" spans="1:10" ht="10" customHeight="1">
      <c r="A229" s="10"/>
      <c r="B229" s="54"/>
      <c r="C229" s="180"/>
      <c r="D229" s="138"/>
      <c r="E229" s="138"/>
    </row>
    <row r="230" spans="1:10" ht="10" customHeight="1">
      <c r="A230" s="10"/>
      <c r="B230" s="54"/>
      <c r="C230" s="180"/>
      <c r="D230" s="138"/>
      <c r="E230" s="138"/>
    </row>
    <row r="231" spans="1:10" ht="10" customHeight="1">
      <c r="A231" s="10"/>
      <c r="B231" s="54"/>
      <c r="C231" s="180"/>
      <c r="D231" s="138"/>
      <c r="E231" s="138"/>
    </row>
    <row r="232" spans="1:10" ht="10" customHeight="1">
      <c r="A232" s="10"/>
      <c r="B232" s="54"/>
      <c r="C232" s="180"/>
      <c r="D232" s="138"/>
      <c r="E232" s="138"/>
    </row>
    <row r="233" spans="1:10" ht="10" customHeight="1">
      <c r="A233" s="10"/>
      <c r="B233" s="55"/>
      <c r="C233" s="180"/>
      <c r="D233" s="138"/>
      <c r="E233" s="138"/>
    </row>
    <row r="234" spans="1:10" ht="16.5" customHeight="1">
      <c r="A234" s="12" t="s">
        <v>560</v>
      </c>
      <c r="B234" s="56" t="s">
        <v>135</v>
      </c>
      <c r="C234" s="169" t="s">
        <v>536</v>
      </c>
      <c r="D234" s="20" t="s">
        <v>136</v>
      </c>
      <c r="E234" s="45"/>
    </row>
    <row r="235" spans="1:10" ht="16.5" customHeight="1">
      <c r="A235" s="10"/>
      <c r="B235" s="54"/>
      <c r="C235" s="169" t="s">
        <v>537</v>
      </c>
      <c r="D235" s="20" t="s">
        <v>137</v>
      </c>
      <c r="E235" s="45"/>
    </row>
    <row r="236" spans="1:10" ht="16.5" customHeight="1">
      <c r="A236" s="10"/>
      <c r="B236" s="54"/>
      <c r="C236" s="169" t="s">
        <v>538</v>
      </c>
      <c r="D236" s="188" t="s">
        <v>138</v>
      </c>
      <c r="E236" s="182">
        <f>SUM(E237:E238)</f>
        <v>0</v>
      </c>
    </row>
    <row r="237" spans="1:10" ht="16.5" customHeight="1">
      <c r="A237" s="10"/>
      <c r="B237" s="54"/>
      <c r="C237" s="189" t="s">
        <v>539</v>
      </c>
      <c r="D237" s="78" t="s">
        <v>209</v>
      </c>
      <c r="E237" s="41"/>
    </row>
    <row r="238" spans="1:10" ht="16.5" customHeight="1">
      <c r="A238" s="10"/>
      <c r="B238" s="54"/>
      <c r="C238" s="169" t="s">
        <v>540</v>
      </c>
      <c r="D238" s="88" t="s">
        <v>210</v>
      </c>
      <c r="E238" s="89"/>
    </row>
    <row r="239" spans="1:10" ht="16.5" customHeight="1">
      <c r="A239" s="10"/>
      <c r="B239" s="54"/>
      <c r="C239" s="170" t="s">
        <v>541</v>
      </c>
      <c r="D239" s="87" t="s">
        <v>139</v>
      </c>
      <c r="E239" s="45"/>
    </row>
    <row r="240" spans="1:10" ht="16.5" customHeight="1">
      <c r="A240" s="10"/>
      <c r="B240" s="55"/>
      <c r="C240" s="170" t="s">
        <v>542</v>
      </c>
      <c r="D240" s="87" t="s">
        <v>287</v>
      </c>
      <c r="E240" s="45"/>
      <c r="H240" s="134" t="s">
        <v>286</v>
      </c>
      <c r="I240" s="133"/>
      <c r="J240" s="133"/>
    </row>
    <row r="241" spans="1:8" ht="10" customHeight="1">
      <c r="A241" s="10"/>
      <c r="B241" s="136"/>
      <c r="C241" s="13"/>
      <c r="D241" s="138"/>
      <c r="E241" s="138"/>
    </row>
    <row r="242" spans="1:8" ht="10" customHeight="1">
      <c r="A242" s="10"/>
      <c r="B242" s="73"/>
      <c r="C242" s="13"/>
      <c r="D242" s="138"/>
      <c r="E242" s="138"/>
      <c r="H242" s="132"/>
    </row>
    <row r="243" spans="1:8" ht="10" customHeight="1">
      <c r="A243" s="11"/>
      <c r="B243" s="55"/>
      <c r="C243" s="13"/>
      <c r="D243" s="138"/>
      <c r="E243" s="138"/>
    </row>
    <row r="244" spans="1:8" ht="17.25" customHeight="1">
      <c r="A244" s="11"/>
      <c r="B244" s="90"/>
      <c r="C244" s="84"/>
      <c r="D244" s="91" t="s">
        <v>211</v>
      </c>
      <c r="E244" s="72"/>
    </row>
    <row r="245" spans="1:8" ht="33" customHeight="1">
      <c r="A245" s="10" t="s">
        <v>561</v>
      </c>
      <c r="B245" s="61" t="s">
        <v>212</v>
      </c>
      <c r="C245" s="177">
        <v>224</v>
      </c>
      <c r="D245" s="178" t="s">
        <v>558</v>
      </c>
      <c r="E245" s="179"/>
    </row>
    <row r="246" spans="1:8" ht="19.5" customHeight="1">
      <c r="A246" s="14"/>
      <c r="B246" s="47"/>
      <c r="C246" s="170">
        <v>225</v>
      </c>
      <c r="D246" s="176" t="s">
        <v>290</v>
      </c>
      <c r="E246" s="89"/>
    </row>
    <row r="247" spans="1:8" ht="31.5" customHeight="1">
      <c r="A247" s="14"/>
      <c r="B247" s="54"/>
      <c r="C247" s="169">
        <v>226</v>
      </c>
      <c r="D247" s="178" t="s">
        <v>559</v>
      </c>
      <c r="E247" s="42"/>
    </row>
    <row r="248" spans="1:8" ht="19.5" customHeight="1">
      <c r="A248" s="14"/>
      <c r="B248" s="54"/>
      <c r="C248" s="169">
        <v>227</v>
      </c>
      <c r="D248" s="176" t="s">
        <v>290</v>
      </c>
      <c r="E248" s="89"/>
    </row>
    <row r="249" spans="1:8" ht="10" customHeight="1">
      <c r="A249" s="14"/>
      <c r="B249" s="54"/>
      <c r="C249" s="13"/>
      <c r="D249" s="138"/>
      <c r="E249" s="138"/>
    </row>
    <row r="250" spans="1:8" ht="10" customHeight="1">
      <c r="A250" s="14"/>
      <c r="B250" s="54"/>
      <c r="C250" s="139"/>
      <c r="D250" s="138"/>
      <c r="E250" s="138"/>
    </row>
    <row r="251" spans="1:8" ht="10" customHeight="1">
      <c r="A251" s="14"/>
      <c r="B251" s="54"/>
      <c r="C251" s="13"/>
      <c r="D251" s="138"/>
      <c r="E251" s="138"/>
    </row>
    <row r="252" spans="1:8" ht="10" customHeight="1">
      <c r="A252" s="14"/>
      <c r="B252" s="54"/>
      <c r="C252" s="13"/>
      <c r="D252" s="138"/>
      <c r="E252" s="138"/>
    </row>
    <row r="253" spans="1:8" ht="16.5" customHeight="1">
      <c r="A253" s="14"/>
      <c r="B253" s="54"/>
      <c r="C253" s="177">
        <v>228</v>
      </c>
      <c r="D253" s="181" t="s">
        <v>134</v>
      </c>
      <c r="E253" s="182">
        <f>E245+E247</f>
        <v>0</v>
      </c>
    </row>
    <row r="254" spans="1:8" ht="16.5" customHeight="1">
      <c r="A254" s="11"/>
      <c r="B254" s="55"/>
      <c r="C254" s="180">
        <v>229</v>
      </c>
      <c r="D254" s="176" t="s">
        <v>291</v>
      </c>
      <c r="E254" s="72">
        <f>E246+E248</f>
        <v>0</v>
      </c>
    </row>
    <row r="255" spans="1:8" ht="33" customHeight="1">
      <c r="A255" s="16" t="s">
        <v>303</v>
      </c>
      <c r="B255" s="56" t="s">
        <v>213</v>
      </c>
      <c r="C255" s="169">
        <v>230</v>
      </c>
      <c r="D255" s="178" t="s">
        <v>558</v>
      </c>
      <c r="E255" s="179"/>
    </row>
    <row r="256" spans="1:8" ht="19.5" customHeight="1">
      <c r="A256" s="14"/>
      <c r="B256" s="48"/>
      <c r="C256" s="170">
        <v>231</v>
      </c>
      <c r="D256" s="176" t="s">
        <v>290</v>
      </c>
      <c r="E256" s="89"/>
    </row>
    <row r="257" spans="1:5" ht="33" customHeight="1">
      <c r="A257" s="14"/>
      <c r="B257" s="54"/>
      <c r="C257" s="169">
        <v>232</v>
      </c>
      <c r="D257" s="178" t="s">
        <v>559</v>
      </c>
      <c r="E257" s="179"/>
    </row>
    <row r="258" spans="1:5" ht="19.5" customHeight="1">
      <c r="A258" s="14"/>
      <c r="B258" s="54"/>
      <c r="C258" s="169">
        <v>233</v>
      </c>
      <c r="D258" s="176" t="s">
        <v>290</v>
      </c>
      <c r="E258" s="89"/>
    </row>
    <row r="259" spans="1:5" ht="10" customHeight="1">
      <c r="A259" s="14"/>
      <c r="B259" s="54"/>
      <c r="C259" s="13"/>
      <c r="D259" s="138"/>
      <c r="E259" s="138"/>
    </row>
    <row r="260" spans="1:5" ht="10" customHeight="1">
      <c r="A260" s="14"/>
      <c r="B260" s="54"/>
      <c r="C260" s="13"/>
      <c r="D260" s="138"/>
      <c r="E260" s="138"/>
    </row>
    <row r="261" spans="1:5" ht="10" customHeight="1">
      <c r="A261" s="10"/>
      <c r="B261" s="92"/>
      <c r="C261" s="13"/>
      <c r="D261" s="138"/>
      <c r="E261" s="138"/>
    </row>
    <row r="262" spans="1:5" ht="10" customHeight="1">
      <c r="A262" s="14"/>
      <c r="B262" s="54"/>
      <c r="C262" s="13"/>
      <c r="D262" s="138"/>
      <c r="E262" s="138"/>
    </row>
    <row r="263" spans="1:5" ht="15.75" customHeight="1">
      <c r="A263" s="14"/>
      <c r="B263" s="54"/>
      <c r="C263" s="169">
        <v>234</v>
      </c>
      <c r="D263" s="183" t="s">
        <v>134</v>
      </c>
      <c r="E263" s="182">
        <f>E255+E257</f>
        <v>0</v>
      </c>
    </row>
    <row r="264" spans="1:5" ht="16.5" customHeight="1">
      <c r="A264" s="11"/>
      <c r="B264" s="55"/>
      <c r="C264" s="170">
        <v>235</v>
      </c>
      <c r="D264" s="176" t="s">
        <v>291</v>
      </c>
      <c r="E264" s="72">
        <f>E256+E258</f>
        <v>0</v>
      </c>
    </row>
    <row r="265" spans="1:5" ht="33" customHeight="1">
      <c r="A265" s="10" t="s">
        <v>305</v>
      </c>
      <c r="B265" s="56" t="s">
        <v>214</v>
      </c>
      <c r="C265" s="169">
        <v>236</v>
      </c>
      <c r="D265" s="178" t="s">
        <v>558</v>
      </c>
      <c r="E265" s="179"/>
    </row>
    <row r="266" spans="1:5" ht="19.5" customHeight="1">
      <c r="A266" s="10"/>
      <c r="B266" s="48"/>
      <c r="C266" s="170">
        <v>237</v>
      </c>
      <c r="D266" s="176" t="s">
        <v>290</v>
      </c>
      <c r="E266" s="89"/>
    </row>
    <row r="267" spans="1:5" ht="32.25" customHeight="1">
      <c r="A267" s="10"/>
      <c r="B267" s="54"/>
      <c r="C267" s="169">
        <v>238</v>
      </c>
      <c r="D267" s="178" t="s">
        <v>559</v>
      </c>
      <c r="E267" s="42"/>
    </row>
    <row r="268" spans="1:5" ht="19.5" customHeight="1">
      <c r="A268" s="10"/>
      <c r="B268" s="54"/>
      <c r="C268" s="169">
        <v>239</v>
      </c>
      <c r="D268" s="176" t="s">
        <v>290</v>
      </c>
      <c r="E268" s="89"/>
    </row>
    <row r="269" spans="1:5" ht="10" customHeight="1">
      <c r="A269" s="10"/>
      <c r="B269" s="92"/>
      <c r="C269" s="13"/>
      <c r="D269" s="138"/>
      <c r="E269" s="138"/>
    </row>
    <row r="270" spans="1:5" ht="10" customHeight="1">
      <c r="A270" s="10"/>
      <c r="B270" s="92"/>
      <c r="C270" s="13"/>
      <c r="D270" s="138"/>
      <c r="E270" s="138"/>
    </row>
    <row r="271" spans="1:5" ht="10" customHeight="1">
      <c r="A271" s="10"/>
      <c r="B271" s="54"/>
      <c r="C271" s="13"/>
      <c r="D271" s="138"/>
      <c r="E271" s="138"/>
    </row>
    <row r="272" spans="1:5" ht="10" customHeight="1">
      <c r="A272" s="10"/>
      <c r="B272" s="54"/>
      <c r="C272" s="13"/>
      <c r="D272" s="138"/>
      <c r="E272" s="138"/>
    </row>
    <row r="273" spans="1:5" ht="15.75" customHeight="1">
      <c r="A273" s="10"/>
      <c r="B273" s="54"/>
      <c r="C273" s="169">
        <v>240</v>
      </c>
      <c r="D273" s="184" t="s">
        <v>134</v>
      </c>
      <c r="E273" s="182">
        <f>E265+E267</f>
        <v>0</v>
      </c>
    </row>
    <row r="274" spans="1:5" ht="16.5" customHeight="1">
      <c r="A274" s="11"/>
      <c r="B274" s="55"/>
      <c r="C274" s="169">
        <v>241</v>
      </c>
      <c r="D274" s="176" t="s">
        <v>291</v>
      </c>
      <c r="E274" s="72">
        <f>E266+E268</f>
        <v>0</v>
      </c>
    </row>
    <row r="275" spans="1:5" ht="17.25" customHeight="1">
      <c r="A275" s="156"/>
      <c r="B275" s="64"/>
      <c r="C275" s="36"/>
      <c r="D275" s="37" t="s">
        <v>215</v>
      </c>
      <c r="E275" s="46"/>
    </row>
    <row r="276" spans="1:5" ht="33" customHeight="1">
      <c r="A276" s="10" t="s">
        <v>306</v>
      </c>
      <c r="B276" s="93" t="s">
        <v>140</v>
      </c>
      <c r="C276" s="169">
        <v>242</v>
      </c>
      <c r="D276" s="178" t="s">
        <v>558</v>
      </c>
      <c r="E276" s="179"/>
    </row>
    <row r="277" spans="1:5" ht="19.5" customHeight="1">
      <c r="A277" s="14"/>
      <c r="B277" s="54"/>
      <c r="C277" s="170">
        <v>243</v>
      </c>
      <c r="D277" s="176" t="s">
        <v>290</v>
      </c>
      <c r="E277" s="89"/>
    </row>
    <row r="278" spans="1:5" ht="32.25" customHeight="1">
      <c r="A278" s="14"/>
      <c r="B278" s="54"/>
      <c r="C278" s="169">
        <v>244</v>
      </c>
      <c r="D278" s="178" t="s">
        <v>559</v>
      </c>
      <c r="E278" s="179"/>
    </row>
    <row r="279" spans="1:5" ht="19.5" customHeight="1">
      <c r="A279" s="14"/>
      <c r="B279" s="54"/>
      <c r="C279" s="169">
        <v>245</v>
      </c>
      <c r="D279" s="176" t="s">
        <v>290</v>
      </c>
      <c r="E279" s="89"/>
    </row>
    <row r="280" spans="1:5" ht="10" customHeight="1">
      <c r="A280" s="14"/>
      <c r="B280" s="54"/>
      <c r="C280" s="13"/>
      <c r="D280" s="138"/>
      <c r="E280" s="138"/>
    </row>
    <row r="281" spans="1:5" ht="10" customHeight="1">
      <c r="A281" s="14"/>
      <c r="B281" s="54"/>
      <c r="C281" s="13"/>
      <c r="D281" s="138"/>
      <c r="E281" s="138"/>
    </row>
    <row r="282" spans="1:5" ht="10" customHeight="1">
      <c r="A282" s="14"/>
      <c r="B282" s="54"/>
      <c r="C282" s="13"/>
      <c r="D282" s="138"/>
      <c r="E282" s="138"/>
    </row>
    <row r="283" spans="1:5" ht="10" customHeight="1">
      <c r="A283" s="14"/>
      <c r="B283" s="54"/>
      <c r="C283" s="13"/>
      <c r="D283" s="138"/>
      <c r="E283" s="138"/>
    </row>
    <row r="284" spans="1:5" ht="16.5" customHeight="1">
      <c r="A284" s="14"/>
      <c r="B284" s="54"/>
      <c r="C284" s="169">
        <v>246</v>
      </c>
      <c r="D284" s="185" t="s">
        <v>134</v>
      </c>
      <c r="E284" s="182">
        <f>E276+E278</f>
        <v>0</v>
      </c>
    </row>
    <row r="285" spans="1:5" ht="16.5" customHeight="1">
      <c r="A285" s="11"/>
      <c r="B285" s="94"/>
      <c r="C285" s="170">
        <v>247</v>
      </c>
      <c r="D285" s="176" t="s">
        <v>291</v>
      </c>
      <c r="E285" s="72">
        <f>E277+E279</f>
        <v>0</v>
      </c>
    </row>
    <row r="286" spans="1:5" ht="33" customHeight="1">
      <c r="A286" s="10" t="s">
        <v>307</v>
      </c>
      <c r="B286" s="63" t="s">
        <v>141</v>
      </c>
      <c r="C286" s="169">
        <v>248</v>
      </c>
      <c r="D286" s="178" t="s">
        <v>558</v>
      </c>
      <c r="E286" s="179"/>
    </row>
    <row r="287" spans="1:5" ht="19.5" customHeight="1">
      <c r="A287" s="10"/>
      <c r="B287" s="54"/>
      <c r="C287" s="170">
        <v>249</v>
      </c>
      <c r="D287" s="176" t="s">
        <v>290</v>
      </c>
      <c r="E287" s="89"/>
    </row>
    <row r="288" spans="1:5" ht="33.75" customHeight="1">
      <c r="A288" s="10"/>
      <c r="B288" s="54"/>
      <c r="C288" s="169">
        <v>250</v>
      </c>
      <c r="D288" s="178" t="s">
        <v>559</v>
      </c>
      <c r="E288" s="179"/>
    </row>
    <row r="289" spans="1:5" ht="19.5" customHeight="1">
      <c r="A289" s="10"/>
      <c r="B289" s="54"/>
      <c r="C289" s="169">
        <v>251</v>
      </c>
      <c r="D289" s="176" t="s">
        <v>290</v>
      </c>
      <c r="E289" s="89"/>
    </row>
    <row r="290" spans="1:5" ht="10" customHeight="1">
      <c r="A290" s="10"/>
      <c r="B290" s="54"/>
      <c r="C290" s="13"/>
      <c r="D290" s="138"/>
      <c r="E290" s="138"/>
    </row>
    <row r="291" spans="1:5" ht="10" customHeight="1">
      <c r="A291" s="10"/>
      <c r="B291" s="54"/>
      <c r="C291" s="13"/>
      <c r="D291" s="138"/>
      <c r="E291" s="138"/>
    </row>
    <row r="292" spans="1:5" ht="10" customHeight="1">
      <c r="A292" s="10"/>
      <c r="B292" s="54"/>
      <c r="C292" s="13"/>
      <c r="D292" s="138"/>
      <c r="E292" s="138"/>
    </row>
    <row r="293" spans="1:5" ht="10" customHeight="1">
      <c r="A293" s="10"/>
      <c r="B293" s="54"/>
      <c r="C293" s="13"/>
      <c r="D293" s="138"/>
      <c r="E293" s="138"/>
    </row>
    <row r="294" spans="1:5" ht="16.5" customHeight="1">
      <c r="A294" s="10"/>
      <c r="B294" s="54"/>
      <c r="C294" s="169">
        <v>252</v>
      </c>
      <c r="D294" s="186" t="s">
        <v>134</v>
      </c>
      <c r="E294" s="182">
        <f>E286+E288</f>
        <v>0</v>
      </c>
    </row>
    <row r="295" spans="1:5" ht="16.5" customHeight="1">
      <c r="A295" s="11"/>
      <c r="B295" s="55"/>
      <c r="C295" s="170">
        <v>253</v>
      </c>
      <c r="D295" s="176" t="s">
        <v>291</v>
      </c>
      <c r="E295" s="72">
        <f>E287+E289</f>
        <v>0</v>
      </c>
    </row>
    <row r="296" spans="1:5" ht="33" customHeight="1">
      <c r="A296" s="10" t="s">
        <v>308</v>
      </c>
      <c r="B296" s="63" t="s">
        <v>23</v>
      </c>
      <c r="C296" s="169">
        <v>254</v>
      </c>
      <c r="D296" s="178" t="s">
        <v>558</v>
      </c>
      <c r="E296" s="179"/>
    </row>
    <row r="297" spans="1:5" ht="19.5" customHeight="1">
      <c r="A297" s="10"/>
      <c r="B297" s="54"/>
      <c r="C297" s="170">
        <v>255</v>
      </c>
      <c r="D297" s="176" t="s">
        <v>290</v>
      </c>
      <c r="E297" s="89"/>
    </row>
    <row r="298" spans="1:5" ht="33" customHeight="1">
      <c r="A298" s="10"/>
      <c r="B298" s="54"/>
      <c r="C298" s="169">
        <v>256</v>
      </c>
      <c r="D298" s="178" t="s">
        <v>559</v>
      </c>
      <c r="E298" s="179"/>
    </row>
    <row r="299" spans="1:5" ht="19.5" customHeight="1">
      <c r="A299" s="10"/>
      <c r="B299" s="54"/>
      <c r="C299" s="169">
        <v>257</v>
      </c>
      <c r="D299" s="176" t="s">
        <v>290</v>
      </c>
      <c r="E299" s="89"/>
    </row>
    <row r="300" spans="1:5" ht="10" customHeight="1">
      <c r="A300" s="10"/>
      <c r="B300" s="54"/>
      <c r="C300" s="13"/>
      <c r="D300" s="138"/>
      <c r="E300" s="138"/>
    </row>
    <row r="301" spans="1:5" ht="10" customHeight="1">
      <c r="A301" s="10"/>
      <c r="B301" s="54"/>
      <c r="C301" s="13"/>
      <c r="D301" s="138"/>
      <c r="E301" s="138"/>
    </row>
    <row r="302" spans="1:5" ht="10" customHeight="1">
      <c r="A302" s="10"/>
      <c r="B302" s="54"/>
      <c r="C302" s="13"/>
      <c r="D302" s="138"/>
      <c r="E302" s="138"/>
    </row>
    <row r="303" spans="1:5" ht="10" customHeight="1">
      <c r="A303" s="10"/>
      <c r="B303" s="54"/>
      <c r="C303" s="13"/>
      <c r="D303" s="138"/>
      <c r="E303" s="138"/>
    </row>
    <row r="304" spans="1:5" ht="16.5" customHeight="1">
      <c r="A304" s="10"/>
      <c r="B304" s="92"/>
      <c r="C304" s="169">
        <v>258</v>
      </c>
      <c r="D304" s="187" t="s">
        <v>134</v>
      </c>
      <c r="E304" s="182">
        <f>E296+E298</f>
        <v>0</v>
      </c>
    </row>
    <row r="305" spans="1:5" ht="16.5" customHeight="1">
      <c r="A305" s="11"/>
      <c r="B305" s="94"/>
      <c r="C305" s="170">
        <v>259</v>
      </c>
      <c r="D305" s="176" t="s">
        <v>291</v>
      </c>
      <c r="E305" s="72">
        <f>E297+E299</f>
        <v>0</v>
      </c>
    </row>
    <row r="306" spans="1:5" ht="16.5" customHeight="1">
      <c r="A306" s="10" t="s">
        <v>309</v>
      </c>
      <c r="B306" s="62" t="s">
        <v>142</v>
      </c>
      <c r="C306" s="169">
        <v>260</v>
      </c>
      <c r="D306" s="20" t="s">
        <v>143</v>
      </c>
      <c r="E306" s="46">
        <f>SUM(E307:E311)</f>
        <v>0</v>
      </c>
    </row>
    <row r="307" spans="1:5" ht="16.5" customHeight="1">
      <c r="A307" s="14"/>
      <c r="B307" s="54"/>
      <c r="C307" s="169">
        <v>261</v>
      </c>
      <c r="D307" s="21" t="s">
        <v>144</v>
      </c>
      <c r="E307" s="45"/>
    </row>
    <row r="308" spans="1:5" ht="16.5" customHeight="1">
      <c r="A308" s="14"/>
      <c r="B308" s="54"/>
      <c r="C308" s="169">
        <v>262</v>
      </c>
      <c r="D308" s="21" t="s">
        <v>145</v>
      </c>
      <c r="E308" s="45"/>
    </row>
    <row r="309" spans="1:5" ht="16.5" customHeight="1">
      <c r="A309" s="14"/>
      <c r="B309" s="54"/>
      <c r="C309" s="169">
        <v>263</v>
      </c>
      <c r="D309" s="21" t="s">
        <v>146</v>
      </c>
      <c r="E309" s="45"/>
    </row>
    <row r="310" spans="1:5" ht="16.5" customHeight="1">
      <c r="A310" s="14"/>
      <c r="B310" s="54"/>
      <c r="C310" s="169">
        <v>264</v>
      </c>
      <c r="D310" s="21" t="s">
        <v>147</v>
      </c>
      <c r="E310" s="45"/>
    </row>
    <row r="311" spans="1:5" ht="16.5" customHeight="1">
      <c r="A311" s="14"/>
      <c r="B311" s="54"/>
      <c r="C311" s="169">
        <v>265</v>
      </c>
      <c r="D311" s="21" t="s">
        <v>148</v>
      </c>
      <c r="E311" s="45"/>
    </row>
    <row r="312" spans="1:5" ht="16.5" customHeight="1">
      <c r="A312" s="14"/>
      <c r="B312" s="54"/>
      <c r="C312" s="169">
        <v>266</v>
      </c>
      <c r="D312" s="20" t="s">
        <v>149</v>
      </c>
      <c r="E312" s="46">
        <f>SUM(E313:E317)</f>
        <v>0</v>
      </c>
    </row>
    <row r="313" spans="1:5" ht="16.5" customHeight="1">
      <c r="A313" s="14"/>
      <c r="B313" s="54"/>
      <c r="C313" s="169">
        <v>267</v>
      </c>
      <c r="D313" s="21" t="s">
        <v>150</v>
      </c>
      <c r="E313" s="45"/>
    </row>
    <row r="314" spans="1:5" ht="16.5" customHeight="1">
      <c r="A314" s="10"/>
      <c r="B314" s="54"/>
      <c r="C314" s="169">
        <v>268</v>
      </c>
      <c r="D314" s="21" t="s">
        <v>151</v>
      </c>
      <c r="E314" s="45"/>
    </row>
    <row r="315" spans="1:5" ht="16.5" customHeight="1">
      <c r="A315" s="10"/>
      <c r="B315" s="54"/>
      <c r="C315" s="169">
        <v>269</v>
      </c>
      <c r="D315" s="21" t="s">
        <v>152</v>
      </c>
      <c r="E315" s="45"/>
    </row>
    <row r="316" spans="1:5" ht="16.5" customHeight="1">
      <c r="A316" s="10"/>
      <c r="B316" s="54"/>
      <c r="C316" s="169">
        <v>270</v>
      </c>
      <c r="D316" s="21" t="s">
        <v>153</v>
      </c>
      <c r="E316" s="45"/>
    </row>
    <row r="317" spans="1:5" ht="16.5" customHeight="1">
      <c r="A317" s="10"/>
      <c r="B317" s="54"/>
      <c r="C317" s="169">
        <v>271</v>
      </c>
      <c r="D317" s="21" t="s">
        <v>154</v>
      </c>
      <c r="E317" s="45"/>
    </row>
    <row r="318" spans="1:5" ht="16.5" customHeight="1">
      <c r="A318" s="11"/>
      <c r="B318" s="55"/>
      <c r="C318" s="170">
        <v>272</v>
      </c>
      <c r="D318" s="161" t="s">
        <v>155</v>
      </c>
      <c r="E318" s="46">
        <f>E306+E312</f>
        <v>0</v>
      </c>
    </row>
    <row r="319" spans="1:5" ht="16.5" customHeight="1">
      <c r="A319" s="12" t="s">
        <v>310</v>
      </c>
      <c r="B319" s="63" t="s">
        <v>229</v>
      </c>
      <c r="C319" s="169">
        <v>273</v>
      </c>
      <c r="D319" s="161" t="s">
        <v>156</v>
      </c>
      <c r="E319" s="46">
        <f>SUM(E320:E323)</f>
        <v>0</v>
      </c>
    </row>
    <row r="320" spans="1:5" ht="16.5" customHeight="1">
      <c r="A320" s="10"/>
      <c r="B320" s="73"/>
      <c r="C320" s="169">
        <v>274</v>
      </c>
      <c r="D320" s="20" t="s">
        <v>157</v>
      </c>
      <c r="E320" s="45"/>
    </row>
    <row r="321" spans="1:5" ht="16.5" customHeight="1">
      <c r="A321" s="10"/>
      <c r="B321" s="54"/>
      <c r="C321" s="169">
        <v>275</v>
      </c>
      <c r="D321" s="20" t="s">
        <v>158</v>
      </c>
      <c r="E321" s="45"/>
    </row>
    <row r="322" spans="1:5" ht="16.5" customHeight="1">
      <c r="A322" s="10"/>
      <c r="B322" s="54"/>
      <c r="C322" s="169">
        <v>276</v>
      </c>
      <c r="D322" s="20" t="s">
        <v>159</v>
      </c>
      <c r="E322" s="45"/>
    </row>
    <row r="323" spans="1:5" ht="16.5" customHeight="1">
      <c r="A323" s="10"/>
      <c r="B323" s="55"/>
      <c r="C323" s="170">
        <v>277</v>
      </c>
      <c r="D323" s="20" t="s">
        <v>23</v>
      </c>
      <c r="E323" s="45"/>
    </row>
    <row r="324" spans="1:5" ht="16.5" customHeight="1">
      <c r="A324" s="12" t="s">
        <v>311</v>
      </c>
      <c r="B324" s="63" t="s">
        <v>68</v>
      </c>
      <c r="C324" s="169">
        <v>278</v>
      </c>
      <c r="D324" s="162" t="s">
        <v>160</v>
      </c>
      <c r="E324" s="45"/>
    </row>
    <row r="325" spans="1:5" ht="16.5" customHeight="1">
      <c r="A325" s="11"/>
      <c r="B325" s="55"/>
      <c r="C325" s="170">
        <v>279</v>
      </c>
      <c r="D325" s="162" t="s">
        <v>161</v>
      </c>
      <c r="E325" s="45"/>
    </row>
    <row r="326" spans="1:5" ht="16.5" customHeight="1">
      <c r="A326" s="10" t="s">
        <v>312</v>
      </c>
      <c r="B326" s="56" t="s">
        <v>16</v>
      </c>
      <c r="C326" s="169">
        <v>280</v>
      </c>
      <c r="D326" s="20" t="s">
        <v>162</v>
      </c>
      <c r="E326" s="46">
        <f>SUM(E327:E329)</f>
        <v>0</v>
      </c>
    </row>
    <row r="327" spans="1:5" ht="16.5" customHeight="1">
      <c r="A327" s="10"/>
      <c r="B327" s="54"/>
      <c r="C327" s="169">
        <v>281</v>
      </c>
      <c r="D327" s="20" t="s">
        <v>15</v>
      </c>
      <c r="E327" s="45"/>
    </row>
    <row r="328" spans="1:5" ht="16.5" customHeight="1">
      <c r="A328" s="10"/>
      <c r="B328" s="54"/>
      <c r="C328" s="169">
        <v>282</v>
      </c>
      <c r="D328" s="20" t="s">
        <v>163</v>
      </c>
      <c r="E328" s="45"/>
    </row>
    <row r="329" spans="1:5" ht="16.5" customHeight="1">
      <c r="A329" s="10"/>
      <c r="B329" s="55"/>
      <c r="C329" s="169">
        <v>283</v>
      </c>
      <c r="D329" s="20" t="s">
        <v>164</v>
      </c>
      <c r="E329" s="45"/>
    </row>
    <row r="330" spans="1:5" ht="17.25" customHeight="1">
      <c r="A330" s="11"/>
      <c r="B330" s="64"/>
      <c r="C330" s="36"/>
      <c r="D330" s="37" t="s">
        <v>165</v>
      </c>
      <c r="E330" s="46"/>
    </row>
    <row r="331" spans="1:5" ht="16.5" customHeight="1">
      <c r="A331" s="14" t="s">
        <v>313</v>
      </c>
      <c r="B331" s="56" t="s">
        <v>140</v>
      </c>
      <c r="C331" s="169">
        <v>284</v>
      </c>
      <c r="D331" s="20" t="s">
        <v>166</v>
      </c>
      <c r="E331" s="46">
        <f>SUM(E332:E339)</f>
        <v>0</v>
      </c>
    </row>
    <row r="332" spans="1:5" ht="16.5" customHeight="1">
      <c r="A332" s="14"/>
      <c r="B332" s="54"/>
      <c r="C332" s="169">
        <v>285</v>
      </c>
      <c r="D332" s="20" t="s">
        <v>167</v>
      </c>
      <c r="E332" s="45"/>
    </row>
    <row r="333" spans="1:5" ht="16.5" customHeight="1">
      <c r="A333" s="14"/>
      <c r="B333" s="54"/>
      <c r="C333" s="169">
        <v>286</v>
      </c>
      <c r="D333" s="20" t="s">
        <v>168</v>
      </c>
      <c r="E333" s="45"/>
    </row>
    <row r="334" spans="1:5" ht="16.5" customHeight="1">
      <c r="A334" s="10"/>
      <c r="B334" s="92"/>
      <c r="C334" s="169">
        <v>287</v>
      </c>
      <c r="D334" s="20" t="s">
        <v>169</v>
      </c>
      <c r="E334" s="45"/>
    </row>
    <row r="335" spans="1:5" ht="16.5" customHeight="1">
      <c r="A335" s="14"/>
      <c r="B335" s="54"/>
      <c r="C335" s="169">
        <v>288</v>
      </c>
      <c r="D335" s="20" t="s">
        <v>170</v>
      </c>
      <c r="E335" s="45"/>
    </row>
    <row r="336" spans="1:5" ht="16.5" customHeight="1">
      <c r="A336" s="14"/>
      <c r="B336" s="54"/>
      <c r="C336" s="169">
        <v>289</v>
      </c>
      <c r="D336" s="20" t="s">
        <v>171</v>
      </c>
      <c r="E336" s="45"/>
    </row>
    <row r="337" spans="1:5" ht="16.5" customHeight="1">
      <c r="A337" s="14"/>
      <c r="B337" s="54"/>
      <c r="C337" s="169">
        <v>290</v>
      </c>
      <c r="D337" s="20" t="s">
        <v>172</v>
      </c>
      <c r="E337" s="45"/>
    </row>
    <row r="338" spans="1:5" ht="16.5" customHeight="1">
      <c r="A338" s="14"/>
      <c r="B338" s="54"/>
      <c r="C338" s="169">
        <v>291</v>
      </c>
      <c r="D338" s="20" t="s">
        <v>173</v>
      </c>
      <c r="E338" s="45"/>
    </row>
    <row r="339" spans="1:5" ht="16.5" customHeight="1">
      <c r="A339" s="15"/>
      <c r="B339" s="55"/>
      <c r="C339" s="170">
        <v>292</v>
      </c>
      <c r="D339" s="20" t="s">
        <v>23</v>
      </c>
      <c r="E339" s="45"/>
    </row>
    <row r="340" spans="1:5" ht="16.5" customHeight="1">
      <c r="A340" s="16" t="s">
        <v>314</v>
      </c>
      <c r="B340" s="57" t="s">
        <v>141</v>
      </c>
      <c r="C340" s="169">
        <v>293</v>
      </c>
      <c r="D340" s="20" t="s">
        <v>166</v>
      </c>
      <c r="E340" s="46">
        <f>SUM(E341:E348)</f>
        <v>0</v>
      </c>
    </row>
    <row r="341" spans="1:5" ht="16.5" customHeight="1">
      <c r="A341" s="14"/>
      <c r="B341" s="54"/>
      <c r="C341" s="169">
        <v>294</v>
      </c>
      <c r="D341" s="20" t="s">
        <v>167</v>
      </c>
      <c r="E341" s="45"/>
    </row>
    <row r="342" spans="1:5" ht="16.5" customHeight="1">
      <c r="A342" s="14"/>
      <c r="B342" s="54"/>
      <c r="C342" s="169">
        <v>295</v>
      </c>
      <c r="D342" s="20" t="s">
        <v>168</v>
      </c>
      <c r="E342" s="45"/>
    </row>
    <row r="343" spans="1:5" ht="16.5" customHeight="1">
      <c r="A343" s="14"/>
      <c r="B343" s="54"/>
      <c r="C343" s="169">
        <v>296</v>
      </c>
      <c r="D343" s="20" t="s">
        <v>169</v>
      </c>
      <c r="E343" s="45"/>
    </row>
    <row r="344" spans="1:5" ht="16.5" customHeight="1">
      <c r="A344" s="14"/>
      <c r="B344" s="54"/>
      <c r="C344" s="169">
        <v>297</v>
      </c>
      <c r="D344" s="20" t="s">
        <v>170</v>
      </c>
      <c r="E344" s="45"/>
    </row>
    <row r="345" spans="1:5" ht="16.5" customHeight="1">
      <c r="A345" s="14"/>
      <c r="B345" s="54"/>
      <c r="C345" s="169">
        <v>298</v>
      </c>
      <c r="D345" s="20" t="s">
        <v>171</v>
      </c>
      <c r="E345" s="45"/>
    </row>
    <row r="346" spans="1:5" ht="16.5" customHeight="1">
      <c r="A346" s="10"/>
      <c r="B346" s="92"/>
      <c r="C346" s="169">
        <v>299</v>
      </c>
      <c r="D346" s="20" t="s">
        <v>172</v>
      </c>
      <c r="E346" s="45"/>
    </row>
    <row r="347" spans="1:5" ht="16.5" customHeight="1">
      <c r="A347" s="10"/>
      <c r="B347" s="54"/>
      <c r="C347" s="169">
        <v>300</v>
      </c>
      <c r="D347" s="20" t="s">
        <v>173</v>
      </c>
      <c r="E347" s="45"/>
    </row>
    <row r="348" spans="1:5" ht="16.5" customHeight="1">
      <c r="A348" s="11"/>
      <c r="B348" s="55"/>
      <c r="C348" s="170">
        <v>301</v>
      </c>
      <c r="D348" s="20" t="s">
        <v>23</v>
      </c>
      <c r="E348" s="45"/>
    </row>
    <row r="349" spans="1:5" ht="16.5" customHeight="1">
      <c r="A349" s="10" t="s">
        <v>315</v>
      </c>
      <c r="B349" s="56" t="s">
        <v>23</v>
      </c>
      <c r="C349" s="169">
        <v>302</v>
      </c>
      <c r="D349" s="20" t="s">
        <v>166</v>
      </c>
      <c r="E349" s="46">
        <f>SUM(E350:E357)</f>
        <v>0</v>
      </c>
    </row>
    <row r="350" spans="1:5" ht="16.5" customHeight="1">
      <c r="A350" s="10"/>
      <c r="B350" s="54"/>
      <c r="C350" s="169">
        <v>303</v>
      </c>
      <c r="D350" s="20" t="s">
        <v>167</v>
      </c>
      <c r="E350" s="45"/>
    </row>
    <row r="351" spans="1:5" ht="16.5" customHeight="1">
      <c r="A351" s="10"/>
      <c r="B351" s="54"/>
      <c r="C351" s="169">
        <v>304</v>
      </c>
      <c r="D351" s="20" t="s">
        <v>168</v>
      </c>
      <c r="E351" s="45"/>
    </row>
    <row r="352" spans="1:5" ht="16.5" customHeight="1">
      <c r="A352" s="10"/>
      <c r="B352" s="54"/>
      <c r="C352" s="169">
        <v>305</v>
      </c>
      <c r="D352" s="20" t="s">
        <v>169</v>
      </c>
      <c r="E352" s="45"/>
    </row>
    <row r="353" spans="1:5" ht="16.5" customHeight="1">
      <c r="A353" s="10"/>
      <c r="B353" s="54"/>
      <c r="C353" s="169">
        <v>306</v>
      </c>
      <c r="D353" s="20" t="s">
        <v>170</v>
      </c>
      <c r="E353" s="45"/>
    </row>
    <row r="354" spans="1:5" ht="16.5" customHeight="1">
      <c r="A354" s="10"/>
      <c r="B354" s="92"/>
      <c r="C354" s="169">
        <v>307</v>
      </c>
      <c r="D354" s="20" t="s">
        <v>171</v>
      </c>
      <c r="E354" s="45"/>
    </row>
    <row r="355" spans="1:5" ht="16.5" customHeight="1">
      <c r="A355" s="10"/>
      <c r="B355" s="54"/>
      <c r="C355" s="169">
        <v>308</v>
      </c>
      <c r="D355" s="20" t="s">
        <v>172</v>
      </c>
      <c r="E355" s="45"/>
    </row>
    <row r="356" spans="1:5" ht="16.5" customHeight="1">
      <c r="A356" s="10"/>
      <c r="B356" s="54"/>
      <c r="C356" s="169">
        <v>309</v>
      </c>
      <c r="D356" s="20" t="s">
        <v>173</v>
      </c>
      <c r="E356" s="45"/>
    </row>
    <row r="357" spans="1:5" ht="16.5" customHeight="1">
      <c r="A357" s="11"/>
      <c r="B357" s="55"/>
      <c r="C357" s="170">
        <v>310</v>
      </c>
      <c r="D357" s="20" t="s">
        <v>23</v>
      </c>
      <c r="E357" s="45"/>
    </row>
    <row r="358" spans="1:5" ht="16.5" customHeight="1">
      <c r="A358" s="10" t="s">
        <v>316</v>
      </c>
      <c r="B358" s="174" t="s">
        <v>547</v>
      </c>
      <c r="C358" s="169">
        <v>311</v>
      </c>
      <c r="D358" s="163" t="s">
        <v>216</v>
      </c>
      <c r="E358" s="46">
        <f>E204+E206+E208+E210</f>
        <v>0</v>
      </c>
    </row>
    <row r="359" spans="1:5" ht="16.5" customHeight="1">
      <c r="A359" s="10"/>
      <c r="B359" s="54"/>
      <c r="C359" s="169">
        <v>312</v>
      </c>
      <c r="D359" s="165" t="s">
        <v>217</v>
      </c>
      <c r="E359" s="46">
        <f>E205+E207+E209+E211</f>
        <v>0</v>
      </c>
    </row>
    <row r="360" spans="1:5" ht="16.5" customHeight="1">
      <c r="A360" s="10"/>
      <c r="B360" s="54"/>
      <c r="C360" s="169">
        <v>313</v>
      </c>
      <c r="D360" s="164" t="s">
        <v>218</v>
      </c>
      <c r="E360" s="46">
        <f>E212+E214+E216+E218</f>
        <v>0</v>
      </c>
    </row>
    <row r="361" spans="1:5" ht="16.5" customHeight="1">
      <c r="A361" s="10"/>
      <c r="B361" s="54"/>
      <c r="C361" s="169">
        <v>314</v>
      </c>
      <c r="D361" s="166" t="s">
        <v>219</v>
      </c>
      <c r="E361" s="46">
        <f>E213+E215+E217+E219</f>
        <v>0</v>
      </c>
    </row>
    <row r="362" spans="1:5" ht="16.5" customHeight="1">
      <c r="A362" s="10"/>
      <c r="B362" s="54"/>
      <c r="C362" s="169">
        <v>315</v>
      </c>
      <c r="D362" s="167" t="s">
        <v>220</v>
      </c>
      <c r="E362" s="46">
        <f>E220+E222+E224+E226</f>
        <v>0</v>
      </c>
    </row>
    <row r="363" spans="1:5" ht="16.5" customHeight="1">
      <c r="A363" s="10"/>
      <c r="B363" s="54"/>
      <c r="C363" s="170">
        <v>316</v>
      </c>
      <c r="D363" s="168" t="s">
        <v>221</v>
      </c>
      <c r="E363" s="46">
        <f>E221+E223+E225+E227</f>
        <v>0</v>
      </c>
    </row>
    <row r="364" spans="1:5" ht="16.5" customHeight="1">
      <c r="A364" s="12" t="s">
        <v>317</v>
      </c>
      <c r="B364" s="56" t="s">
        <v>174</v>
      </c>
      <c r="C364" s="169">
        <v>317</v>
      </c>
      <c r="D364" s="20" t="s">
        <v>175</v>
      </c>
      <c r="E364" s="46">
        <f>E365+E366</f>
        <v>0</v>
      </c>
    </row>
    <row r="365" spans="1:5" ht="16.5" customHeight="1">
      <c r="A365" s="10"/>
      <c r="B365" s="54"/>
      <c r="C365" s="169">
        <v>318</v>
      </c>
      <c r="D365" s="20" t="s">
        <v>133</v>
      </c>
      <c r="E365" s="45"/>
    </row>
    <row r="366" spans="1:5" ht="16.5" customHeight="1">
      <c r="A366" s="11"/>
      <c r="B366" s="55"/>
      <c r="C366" s="170">
        <v>319</v>
      </c>
      <c r="D366" s="20" t="s">
        <v>176</v>
      </c>
      <c r="E366" s="45"/>
    </row>
    <row r="367" spans="1:5" ht="15" customHeight="1">
      <c r="A367" s="12" t="s">
        <v>550</v>
      </c>
      <c r="B367" s="136" t="s">
        <v>292</v>
      </c>
      <c r="C367" s="169">
        <v>320</v>
      </c>
      <c r="D367" s="140" t="s">
        <v>575</v>
      </c>
      <c r="E367" s="171"/>
    </row>
    <row r="368" spans="1:5" ht="15" customHeight="1">
      <c r="A368" s="10"/>
      <c r="B368" s="73" t="s">
        <v>574</v>
      </c>
      <c r="C368" s="169">
        <v>321</v>
      </c>
      <c r="D368" s="140" t="s">
        <v>293</v>
      </c>
      <c r="E368" s="171"/>
    </row>
    <row r="369" spans="1:13" ht="15" customHeight="1">
      <c r="A369" s="10"/>
      <c r="B369" s="54"/>
      <c r="C369" s="169">
        <v>322</v>
      </c>
      <c r="D369" s="140" t="s">
        <v>576</v>
      </c>
      <c r="E369" s="171"/>
    </row>
    <row r="370" spans="1:13" ht="15" customHeight="1">
      <c r="A370" s="10"/>
      <c r="B370" s="54"/>
      <c r="C370" s="169">
        <v>323</v>
      </c>
      <c r="D370" s="140" t="s">
        <v>294</v>
      </c>
      <c r="E370" s="171"/>
    </row>
    <row r="371" spans="1:13" ht="15" customHeight="1">
      <c r="A371" s="10"/>
      <c r="B371" s="54"/>
      <c r="C371" s="169">
        <v>324</v>
      </c>
      <c r="D371" s="140" t="s">
        <v>295</v>
      </c>
      <c r="E371" s="171"/>
    </row>
    <row r="372" spans="1:13" ht="15" customHeight="1">
      <c r="A372" s="10"/>
      <c r="B372" s="54"/>
      <c r="C372" s="169">
        <v>325</v>
      </c>
      <c r="D372" s="140" t="s">
        <v>296</v>
      </c>
      <c r="E372" s="171"/>
    </row>
    <row r="373" spans="1:13" ht="15" customHeight="1">
      <c r="A373" s="10"/>
      <c r="B373" s="54"/>
      <c r="C373" s="169">
        <v>326</v>
      </c>
      <c r="D373" s="140" t="s">
        <v>297</v>
      </c>
      <c r="E373" s="171"/>
    </row>
    <row r="374" spans="1:13" ht="15" customHeight="1">
      <c r="A374" s="10"/>
      <c r="B374" s="54"/>
      <c r="C374" s="169">
        <v>327</v>
      </c>
      <c r="D374" s="140" t="s">
        <v>298</v>
      </c>
      <c r="E374" s="171"/>
    </row>
    <row r="375" spans="1:13" ht="15" customHeight="1">
      <c r="A375" s="10"/>
      <c r="B375" s="54"/>
      <c r="C375" s="169">
        <v>328</v>
      </c>
      <c r="D375" s="140" t="s">
        <v>299</v>
      </c>
      <c r="E375" s="171"/>
    </row>
    <row r="376" spans="1:13" ht="15" customHeight="1">
      <c r="A376" s="10"/>
      <c r="B376" s="54"/>
      <c r="C376" s="169">
        <v>329</v>
      </c>
      <c r="D376" s="140" t="s">
        <v>300</v>
      </c>
      <c r="E376" s="171"/>
    </row>
    <row r="377" spans="1:13" ht="15" customHeight="1">
      <c r="A377" s="10"/>
      <c r="B377" s="54"/>
      <c r="C377" s="169">
        <v>330</v>
      </c>
      <c r="D377" s="140" t="s">
        <v>301</v>
      </c>
      <c r="E377" s="141">
        <f>+E367+E369+E371+E373</f>
        <v>0</v>
      </c>
    </row>
    <row r="378" spans="1:13" ht="15" customHeight="1">
      <c r="A378" s="11"/>
      <c r="B378" s="94"/>
      <c r="C378" s="169">
        <v>331</v>
      </c>
      <c r="D378" s="140" t="s">
        <v>302</v>
      </c>
      <c r="E378" s="141">
        <f>+E368+E370+E372+E374</f>
        <v>0</v>
      </c>
    </row>
    <row r="379" spans="1:13" ht="17.25" customHeight="1">
      <c r="A379" s="10"/>
      <c r="B379" s="74" t="s">
        <v>177</v>
      </c>
      <c r="C379" s="29"/>
      <c r="D379" s="30"/>
      <c r="E379" s="31"/>
      <c r="H379" s="134" t="s">
        <v>285</v>
      </c>
      <c r="I379" s="135"/>
      <c r="J379" s="135"/>
      <c r="K379" s="135"/>
      <c r="L379" s="135"/>
      <c r="M379" s="133"/>
    </row>
    <row r="380" spans="1:13" ht="17.25" customHeight="1">
      <c r="A380" s="10"/>
      <c r="B380" s="75"/>
      <c r="C380" s="40"/>
      <c r="D380" s="40"/>
      <c r="E380" s="126"/>
      <c r="H380" s="133" t="s">
        <v>289</v>
      </c>
      <c r="I380" s="133"/>
      <c r="J380" s="133"/>
      <c r="K380" s="133"/>
    </row>
    <row r="381" spans="1:13" ht="17.25" customHeight="1">
      <c r="A381" s="10"/>
      <c r="B381" s="76"/>
      <c r="C381" s="40"/>
      <c r="D381" s="40"/>
      <c r="E381" s="126"/>
    </row>
    <row r="382" spans="1:13" ht="15.75" customHeight="1">
      <c r="A382" s="11"/>
      <c r="B382" s="137" t="s">
        <v>288</v>
      </c>
      <c r="C382" s="49" t="s">
        <v>578</v>
      </c>
      <c r="D382" s="32" t="s">
        <v>230</v>
      </c>
      <c r="E382" s="127"/>
    </row>
    <row r="383" spans="1:13" ht="11.25" customHeight="1">
      <c r="A383"/>
      <c r="B383"/>
      <c r="C383"/>
      <c r="D383"/>
      <c r="E383"/>
    </row>
    <row r="384" spans="1:13" ht="17.25" customHeight="1">
      <c r="A384" s="66"/>
      <c r="B384" s="67"/>
      <c r="C384" s="66"/>
      <c r="D384" s="34"/>
      <c r="E384" s="34" t="s">
        <v>178</v>
      </c>
    </row>
    <row r="385" spans="1:5" ht="17.25" customHeight="1">
      <c r="A385" s="112" t="s">
        <v>263</v>
      </c>
      <c r="B385" s="113"/>
      <c r="C385" s="114"/>
      <c r="D385" s="115"/>
      <c r="E385" s="116" t="str">
        <f>IF(E53&lt;&gt;E103,"資産不一致","")</f>
        <v/>
      </c>
    </row>
    <row r="386" spans="1:5" ht="17.25" customHeight="1">
      <c r="A386" s="107" t="s">
        <v>264</v>
      </c>
      <c r="B386" s="108"/>
      <c r="C386" s="109"/>
      <c r="D386" s="110"/>
      <c r="E386" s="111" t="str">
        <f>IF(E378&lt;&gt;E105,"販売先別（２22）","")</f>
        <v/>
      </c>
    </row>
    <row r="387" spans="1:5" ht="17.25" customHeight="1">
      <c r="A387" s="114" t="s">
        <v>551</v>
      </c>
      <c r="B387" s="114"/>
      <c r="C387" s="114"/>
      <c r="D387" s="117"/>
      <c r="E387" s="117" t="str">
        <f>IF(+E106&lt;&gt;(E205+E209+E213+E217+E221+E225),"受託品売上高(98)","")</f>
        <v/>
      </c>
    </row>
    <row r="388" spans="1:5" ht="17.25" customHeight="1">
      <c r="A388" s="109" t="s">
        <v>552</v>
      </c>
      <c r="B388" s="109"/>
      <c r="C388" s="109"/>
      <c r="D388" s="109"/>
      <c r="E388" s="109" t="str">
        <f>IF(E107&lt;&gt;(E207+E211+E215+E219+E223+E227),"受託品売上高(99)","")</f>
        <v/>
      </c>
    </row>
    <row r="389" spans="1:5" ht="17.25" customHeight="1">
      <c r="A389" s="114" t="s">
        <v>562</v>
      </c>
      <c r="B389" s="114"/>
      <c r="C389" s="114"/>
      <c r="D389" s="114"/>
      <c r="E389" s="114" t="str">
        <f>IF(E117&lt;&gt;(E318+E319),"出荷奨励金(109)","")</f>
        <v/>
      </c>
    </row>
    <row r="390" spans="1:5" ht="17.25" customHeight="1">
      <c r="A390" s="109" t="s">
        <v>564</v>
      </c>
      <c r="B390" s="109"/>
      <c r="C390" s="109"/>
      <c r="D390" s="109"/>
      <c r="E390" s="109" t="str">
        <f>IF(E118&lt;&gt;(E324+E325),"完納奨励金(110)","")</f>
        <v/>
      </c>
    </row>
    <row r="391" spans="1:5" ht="17.25" customHeight="1">
      <c r="A391" s="114" t="s">
        <v>565</v>
      </c>
      <c r="B391" s="114"/>
      <c r="C391" s="114"/>
      <c r="D391" s="114"/>
      <c r="E391" s="114" t="str">
        <f>IF(E253=0,"",IF((E358/E253-1)&gt;0.01,"販売方法と不一致(252)",IF((E358/E253-1)&gt;-0.01,"","販売方法と不一致(252)")))</f>
        <v/>
      </c>
    </row>
    <row r="392" spans="1:5" ht="17.25" customHeight="1">
      <c r="A392" s="109" t="s">
        <v>566</v>
      </c>
      <c r="B392" s="109"/>
      <c r="C392" s="109"/>
      <c r="D392" s="109"/>
      <c r="E392" s="109" t="str">
        <f>IF(E284=0,"",IF((E359/E284-1)&gt;0.01,"販売方法と不一致(262)",IF((E359/E284-1)&gt;-0.01,"","販売方法と不一致(297)")))</f>
        <v/>
      </c>
    </row>
    <row r="393" spans="1:5" ht="17.25" customHeight="1">
      <c r="A393" s="114" t="s">
        <v>567</v>
      </c>
      <c r="B393" s="114"/>
      <c r="C393" s="114"/>
      <c r="D393" s="114"/>
      <c r="E393" s="114" t="str">
        <f>IF(E263=0,"",IF((E360/E263-1)&gt;0.01,"販売方法と不一致(250)",IF((E360/E263-1)&gt;-0.01,"","販売方法と不一致(276)")))</f>
        <v/>
      </c>
    </row>
    <row r="394" spans="1:5" ht="17.25" customHeight="1">
      <c r="A394" s="109" t="s">
        <v>568</v>
      </c>
      <c r="B394" s="109"/>
      <c r="C394" s="109"/>
      <c r="D394" s="109"/>
      <c r="E394" s="109" t="str">
        <f>IF(E294=0,"",IF((E361/E294-1)&gt;0.01,"販売方法と不一致(268)",IF((E361/E294-1)&gt;-0.01,"","販売方法と不一致(307)")))</f>
        <v/>
      </c>
    </row>
    <row r="395" spans="1:5" ht="17.25" customHeight="1">
      <c r="A395" s="114" t="s">
        <v>569</v>
      </c>
      <c r="B395" s="114"/>
      <c r="C395" s="114"/>
      <c r="D395" s="114"/>
      <c r="E395" s="114" t="str">
        <f>IF(E273=0,"",IF((E362/E273-1)&gt;0.01,"販売方法と不一致(256)",IF((E362/E273-1)&gt;-0.01,"","販売方法と不一致(276)")))</f>
        <v/>
      </c>
    </row>
    <row r="396" spans="1:5" ht="17.25" customHeight="1">
      <c r="A396" s="109" t="s">
        <v>570</v>
      </c>
      <c r="B396" s="109"/>
      <c r="C396" s="109"/>
      <c r="D396" s="109"/>
      <c r="E396" s="109" t="str">
        <f>IF(E304=0,"",IF((E363/E304-1)&gt;0.01,"販売方法と不一致(274)",IF((E363/E304-1)&gt;-0.01,"","販売方法と不一致(317)")))</f>
        <v/>
      </c>
    </row>
    <row r="397" spans="1:5" ht="17.25" customHeight="1">
      <c r="A397" s="114" t="s">
        <v>571</v>
      </c>
      <c r="B397" s="114"/>
      <c r="C397" s="114"/>
      <c r="D397" s="114"/>
      <c r="E397" s="114" t="str">
        <f>IF(E331=0,"",IF((E359/E331-1)&gt;0.05,"集荷先別と不一致(358)",IF((E359/E331-1)&gt;-0.05,"","集荷先別と不一致(358)")))</f>
        <v/>
      </c>
    </row>
    <row r="398" spans="1:5" ht="17.25" customHeight="1">
      <c r="A398" s="109" t="s">
        <v>572</v>
      </c>
      <c r="B398" s="109"/>
      <c r="C398" s="109"/>
      <c r="D398" s="109"/>
      <c r="E398" s="109" t="str">
        <f>IF(E340=0,"",IF((E361/E340-1)&gt;0.05,"集荷先別と不一致(369)",IF((E361/334-1)&gt;-0.05,"","集荷先別と不一致(369)")))</f>
        <v/>
      </c>
    </row>
    <row r="399" spans="1:5" ht="17.25" customHeight="1">
      <c r="A399" s="114" t="s">
        <v>573</v>
      </c>
      <c r="B399" s="114"/>
      <c r="C399" s="114"/>
      <c r="D399" s="114"/>
      <c r="E399" s="114" t="str">
        <f>IF(E349=0,"",IF((E363/E349-1)&gt;0.05,"集荷先別と不一致(380)",IF((E363/E349-1)&gt;-0.05,"","集荷先別と不一致(380)")))</f>
        <v/>
      </c>
    </row>
    <row r="400" spans="1:5" ht="21.75" customHeight="1">
      <c r="A400" s="120" t="s">
        <v>553</v>
      </c>
      <c r="B400" s="120"/>
      <c r="C400" s="120"/>
      <c r="D400" s="119"/>
      <c r="E400" s="109" t="str">
        <f>IF(E84&lt;&gt;E182,"株主資本等変動計算不一致","")</f>
        <v/>
      </c>
    </row>
    <row r="401" spans="1:5" ht="21.75" customHeight="1">
      <c r="A401" s="121" t="s">
        <v>554</v>
      </c>
      <c r="B401" s="121"/>
      <c r="C401" s="121"/>
      <c r="D401" s="118"/>
      <c r="E401" s="114" t="str">
        <f>IF(E90&lt;&gt;E186,"株主資本等変動計算不一致","")</f>
        <v/>
      </c>
    </row>
    <row r="402" spans="1:5" ht="21.75" customHeight="1">
      <c r="A402" s="120" t="s">
        <v>555</v>
      </c>
      <c r="B402" s="120"/>
      <c r="C402" s="120"/>
      <c r="D402" s="109"/>
      <c r="E402" s="109" t="str">
        <f>IF(E97&lt;&gt;E190,"株主資本等変動計算不一致","")</f>
        <v/>
      </c>
    </row>
    <row r="403" spans="1:5" ht="21.75" customHeight="1">
      <c r="A403" s="121" t="s">
        <v>556</v>
      </c>
      <c r="B403" s="121"/>
      <c r="C403" s="121"/>
      <c r="D403" s="114"/>
      <c r="E403" s="114" t="str">
        <f>IF(E101&lt;&gt;E194,"株主資本等変動計算不一致","")</f>
        <v/>
      </c>
    </row>
    <row r="404" spans="1:5" ht="21.75" customHeight="1">
      <c r="A404" s="122" t="s">
        <v>557</v>
      </c>
      <c r="B404" s="120"/>
      <c r="C404" s="120"/>
      <c r="D404" s="109"/>
      <c r="E404" s="111" t="str">
        <f>IF(E102&lt;&gt;E198,"株主資本等変動計算不一致","")</f>
        <v/>
      </c>
    </row>
    <row r="405" spans="1:5" ht="21.75" customHeight="1">
      <c r="A405" s="123"/>
      <c r="B405" s="124"/>
      <c r="C405" s="124"/>
      <c r="D405"/>
      <c r="E405" s="68"/>
    </row>
    <row r="406" spans="1:5" ht="21.75" customHeight="1">
      <c r="A406" s="125"/>
      <c r="B406"/>
      <c r="C406"/>
      <c r="D406"/>
      <c r="E406" s="68"/>
    </row>
    <row r="407" spans="1:5" ht="21.75" customHeight="1">
      <c r="A407" s="196"/>
      <c r="B407" s="197"/>
      <c r="C407" s="197"/>
      <c r="D407"/>
      <c r="E407" s="68"/>
    </row>
    <row r="408" spans="1:5" ht="21.75" customHeight="1">
      <c r="A408" s="194"/>
      <c r="B408" s="195"/>
      <c r="C408" s="195"/>
      <c r="D408"/>
      <c r="E408" s="68"/>
    </row>
    <row r="409" spans="1:5" ht="21.75" customHeight="1">
      <c r="A409" s="194"/>
      <c r="B409" s="195"/>
      <c r="C409" s="195"/>
      <c r="D409"/>
      <c r="E409" s="69"/>
    </row>
    <row r="410" spans="1:5" ht="21.75" customHeight="1">
      <c r="A410"/>
      <c r="B410"/>
      <c r="D410"/>
    </row>
    <row r="411" spans="1:5" ht="21.75" customHeight="1">
      <c r="A411"/>
      <c r="B411"/>
      <c r="D411"/>
    </row>
    <row r="412" spans="1:5" ht="21.75" customHeight="1">
      <c r="A412"/>
      <c r="B412"/>
      <c r="D412"/>
    </row>
    <row r="413" spans="1:5" ht="21.75" customHeight="1">
      <c r="A413"/>
      <c r="B413"/>
      <c r="D413"/>
    </row>
    <row r="414" spans="1:5" ht="21.75" customHeight="1">
      <c r="A414"/>
      <c r="B414"/>
    </row>
    <row r="415" spans="1:5" ht="21.75" customHeight="1">
      <c r="A415"/>
      <c r="B415"/>
    </row>
    <row r="416" spans="1:5" ht="21.75" customHeight="1">
      <c r="A416"/>
      <c r="B416"/>
    </row>
    <row r="417" spans="1:2" ht="21.75" customHeight="1">
      <c r="A417"/>
      <c r="B417"/>
    </row>
    <row r="418" spans="1:2" ht="21.75" customHeight="1">
      <c r="A418"/>
      <c r="B418"/>
    </row>
    <row r="419" spans="1:2" ht="21.75" customHeight="1">
      <c r="A419"/>
      <c r="B419"/>
    </row>
    <row r="420" spans="1:2" ht="21.75" customHeight="1">
      <c r="A420"/>
      <c r="B420"/>
    </row>
    <row r="421" spans="1:2" ht="21.75" customHeight="1">
      <c r="A421"/>
      <c r="B421"/>
    </row>
    <row r="422" spans="1:2" ht="21.75" customHeight="1">
      <c r="A422"/>
      <c r="B422"/>
    </row>
    <row r="423" spans="1:2" ht="21.75" customHeight="1">
      <c r="A423"/>
      <c r="B423"/>
    </row>
    <row r="424" spans="1:2" ht="21.75" customHeight="1">
      <c r="A424"/>
      <c r="B424"/>
    </row>
    <row r="425" spans="1:2" ht="21.75" customHeight="1">
      <c r="A425"/>
      <c r="B425"/>
    </row>
    <row r="426" spans="1:2" ht="21.75" customHeight="1">
      <c r="A426"/>
      <c r="B426"/>
    </row>
    <row r="427" spans="1:2" ht="21.75" customHeight="1">
      <c r="A427"/>
      <c r="B427"/>
    </row>
    <row r="428" spans="1:2" ht="21.75" customHeight="1">
      <c r="A428"/>
      <c r="B428"/>
    </row>
    <row r="429" spans="1:2" ht="21.75" customHeight="1">
      <c r="A429"/>
      <c r="B429"/>
    </row>
    <row r="430" spans="1:2" ht="21.75" customHeight="1">
      <c r="A430"/>
      <c r="B430"/>
    </row>
    <row r="431" spans="1:2" ht="21.75" customHeight="1">
      <c r="A431"/>
      <c r="B431"/>
    </row>
    <row r="432" spans="1:2" ht="21.75" customHeight="1">
      <c r="A432"/>
      <c r="B432"/>
    </row>
    <row r="433" spans="1:2" ht="21.75" customHeight="1">
      <c r="A433"/>
      <c r="B433"/>
    </row>
    <row r="434" spans="1:2" ht="21.75" customHeight="1">
      <c r="A434"/>
      <c r="B434"/>
    </row>
    <row r="435" spans="1:2" ht="21.75" customHeight="1">
      <c r="A435"/>
      <c r="B435"/>
    </row>
    <row r="436" spans="1:2" ht="21.75" customHeight="1">
      <c r="A436"/>
      <c r="B436"/>
    </row>
    <row r="437" spans="1:2" ht="21.75" customHeight="1">
      <c r="A437"/>
      <c r="B437"/>
    </row>
    <row r="438" spans="1:2" ht="21.75" customHeight="1">
      <c r="A438"/>
      <c r="B438"/>
    </row>
    <row r="439" spans="1:2" ht="21.75" customHeight="1">
      <c r="A439"/>
      <c r="B439"/>
    </row>
    <row r="440" spans="1:2" ht="21.75" customHeight="1">
      <c r="A440"/>
      <c r="B440"/>
    </row>
    <row r="441" spans="1:2" ht="21.75" customHeight="1">
      <c r="A441"/>
      <c r="B441"/>
    </row>
    <row r="442" spans="1:2" ht="21.75" customHeight="1">
      <c r="A442"/>
      <c r="B442"/>
    </row>
    <row r="443" spans="1:2" ht="21.75" customHeight="1">
      <c r="A443"/>
      <c r="B443"/>
    </row>
    <row r="444" spans="1:2" ht="21.75" customHeight="1">
      <c r="A444"/>
      <c r="B444"/>
    </row>
    <row r="445" spans="1:2" ht="21.75" customHeight="1">
      <c r="A445"/>
      <c r="B445"/>
    </row>
    <row r="446" spans="1:2" ht="21.75" customHeight="1">
      <c r="A446"/>
      <c r="B446"/>
    </row>
    <row r="447" spans="1:2" ht="21.75" customHeight="1">
      <c r="A447"/>
      <c r="B447"/>
    </row>
    <row r="448" spans="1:2" ht="21.75" customHeight="1">
      <c r="A448"/>
      <c r="B448"/>
    </row>
    <row r="449" spans="1:2" ht="21.75" customHeight="1">
      <c r="A449"/>
      <c r="B449"/>
    </row>
    <row r="450" spans="1:2" ht="21.75" customHeight="1">
      <c r="A450"/>
      <c r="B450"/>
    </row>
    <row r="451" spans="1:2" ht="21.75" customHeight="1">
      <c r="A451"/>
      <c r="B451"/>
    </row>
    <row r="452" spans="1:2" ht="21.75" customHeight="1">
      <c r="A452"/>
      <c r="B452"/>
    </row>
    <row r="453" spans="1:2" ht="21.75" customHeight="1">
      <c r="A453"/>
      <c r="B453"/>
    </row>
    <row r="454" spans="1:2" ht="21.75" customHeight="1">
      <c r="A454"/>
      <c r="B454"/>
    </row>
    <row r="455" spans="1:2" ht="21.75" customHeight="1">
      <c r="A455"/>
      <c r="B455"/>
    </row>
    <row r="456" spans="1:2" ht="21.75" customHeight="1">
      <c r="A456"/>
      <c r="B456"/>
    </row>
    <row r="457" spans="1:2" ht="21.75" customHeight="1">
      <c r="A457"/>
      <c r="B457"/>
    </row>
    <row r="458" spans="1:2" ht="21.75" customHeight="1">
      <c r="A458"/>
      <c r="B458"/>
    </row>
    <row r="459" spans="1:2" ht="21.75" customHeight="1">
      <c r="A459"/>
      <c r="B459"/>
    </row>
    <row r="460" spans="1:2" ht="21.75" customHeight="1">
      <c r="A460"/>
      <c r="B460"/>
    </row>
    <row r="461" spans="1:2" ht="21.75" customHeight="1">
      <c r="A461"/>
      <c r="B461"/>
    </row>
    <row r="462" spans="1:2" ht="21.75" customHeight="1">
      <c r="A462"/>
      <c r="B462"/>
    </row>
    <row r="463" spans="1:2" ht="21.75" customHeight="1">
      <c r="A463"/>
      <c r="B463"/>
    </row>
    <row r="464" spans="1:2" ht="21.75" customHeight="1">
      <c r="A464"/>
      <c r="B464"/>
    </row>
    <row r="465" spans="1:2" ht="21.75" customHeight="1">
      <c r="A465"/>
      <c r="B465"/>
    </row>
    <row r="466" spans="1:2" ht="21.75" customHeight="1">
      <c r="A466"/>
      <c r="B466"/>
    </row>
    <row r="467" spans="1:2" ht="21.75" customHeight="1">
      <c r="A467"/>
      <c r="B467"/>
    </row>
    <row r="468" spans="1:2" ht="21.75" customHeight="1">
      <c r="A468"/>
      <c r="B468"/>
    </row>
    <row r="469" spans="1:2" ht="21.75" customHeight="1">
      <c r="A469"/>
      <c r="B469"/>
    </row>
    <row r="470" spans="1:2" ht="21.75" customHeight="1">
      <c r="A470"/>
      <c r="B470"/>
    </row>
    <row r="471" spans="1:2" ht="21.75" customHeight="1">
      <c r="A471"/>
      <c r="B471"/>
    </row>
    <row r="472" spans="1:2" ht="21.75" customHeight="1">
      <c r="A472"/>
      <c r="B472"/>
    </row>
    <row r="473" spans="1:2" ht="21.75" customHeight="1">
      <c r="A473"/>
      <c r="B473"/>
    </row>
    <row r="474" spans="1:2" ht="21.75" customHeight="1">
      <c r="A474"/>
      <c r="B474"/>
    </row>
    <row r="475" spans="1:2" ht="21.75" customHeight="1">
      <c r="A475"/>
      <c r="B475"/>
    </row>
    <row r="476" spans="1:2" ht="21.75" customHeight="1">
      <c r="A476"/>
      <c r="B476"/>
    </row>
    <row r="477" spans="1:2" ht="21.75" customHeight="1">
      <c r="A477"/>
      <c r="B477"/>
    </row>
    <row r="478" spans="1:2" ht="21.75" customHeight="1">
      <c r="A478"/>
      <c r="B478"/>
    </row>
    <row r="479" spans="1:2" ht="21.75" customHeight="1">
      <c r="A479"/>
      <c r="B479"/>
    </row>
    <row r="480" spans="1:2" ht="21.75" customHeight="1">
      <c r="A480"/>
      <c r="B480"/>
    </row>
    <row r="481" spans="1:2" ht="21.75" customHeight="1">
      <c r="A481"/>
      <c r="B481"/>
    </row>
    <row r="482" spans="1:2" ht="21.75" customHeight="1">
      <c r="A482"/>
      <c r="B482"/>
    </row>
    <row r="483" spans="1:2" ht="21.75" customHeight="1">
      <c r="A483"/>
      <c r="B483"/>
    </row>
    <row r="484" spans="1:2" ht="21.75" customHeight="1">
      <c r="A484"/>
      <c r="B484"/>
    </row>
    <row r="485" spans="1:2" ht="21.75" customHeight="1">
      <c r="A485"/>
      <c r="B485"/>
    </row>
    <row r="486" spans="1:2" ht="21.75" customHeight="1">
      <c r="A486"/>
      <c r="B486"/>
    </row>
    <row r="487" spans="1:2" ht="21.75" customHeight="1">
      <c r="A487"/>
      <c r="B487"/>
    </row>
    <row r="488" spans="1:2" ht="21.75" customHeight="1">
      <c r="A488"/>
      <c r="B488"/>
    </row>
    <row r="489" spans="1:2" ht="21.75" customHeight="1">
      <c r="A489"/>
      <c r="B489"/>
    </row>
    <row r="490" spans="1:2" ht="21.75" customHeight="1">
      <c r="A490"/>
      <c r="B490"/>
    </row>
    <row r="491" spans="1:2" ht="21.75" customHeight="1">
      <c r="A491"/>
      <c r="B491"/>
    </row>
    <row r="492" spans="1:2" ht="21.75" customHeight="1">
      <c r="A492"/>
      <c r="B492"/>
    </row>
    <row r="493" spans="1:2" ht="21.75" customHeight="1">
      <c r="A493"/>
      <c r="B493"/>
    </row>
    <row r="494" spans="1:2" ht="21.75" customHeight="1">
      <c r="A494"/>
      <c r="B494"/>
    </row>
    <row r="495" spans="1:2" ht="21.75" customHeight="1">
      <c r="A495"/>
      <c r="B495"/>
    </row>
    <row r="496" spans="1:2" ht="21.75" customHeight="1">
      <c r="A496"/>
      <c r="B496"/>
    </row>
    <row r="497" spans="1:2" ht="21.75" customHeight="1">
      <c r="A497"/>
      <c r="B497"/>
    </row>
    <row r="498" spans="1:2" ht="21.75" customHeight="1">
      <c r="A498"/>
      <c r="B498"/>
    </row>
    <row r="499" spans="1:2" ht="21.75" customHeight="1">
      <c r="A499"/>
      <c r="B499"/>
    </row>
    <row r="500" spans="1:2" ht="21.75" customHeight="1">
      <c r="A500"/>
      <c r="B500"/>
    </row>
    <row r="501" spans="1:2" ht="21.75" customHeight="1">
      <c r="A501"/>
      <c r="B501"/>
    </row>
    <row r="502" spans="1:2" ht="21.75" customHeight="1">
      <c r="A502"/>
      <c r="B502"/>
    </row>
    <row r="503" spans="1:2" ht="21.75" customHeight="1">
      <c r="A503"/>
      <c r="B503"/>
    </row>
    <row r="504" spans="1:2" ht="21.75" customHeight="1">
      <c r="A504"/>
      <c r="B504"/>
    </row>
    <row r="505" spans="1:2" ht="21.75" customHeight="1">
      <c r="A505"/>
      <c r="B505"/>
    </row>
    <row r="506" spans="1:2" ht="21.75" customHeight="1">
      <c r="A506"/>
      <c r="B506"/>
    </row>
    <row r="507" spans="1:2" ht="21.75" customHeight="1">
      <c r="A507"/>
      <c r="B507"/>
    </row>
    <row r="508" spans="1:2" ht="21.75" customHeight="1">
      <c r="A508"/>
      <c r="B508"/>
    </row>
    <row r="509" spans="1:2" ht="21.75" customHeight="1">
      <c r="A509"/>
      <c r="B509"/>
    </row>
    <row r="510" spans="1:2" ht="21.75" customHeight="1">
      <c r="A510"/>
      <c r="B510"/>
    </row>
    <row r="511" spans="1:2" ht="21.75" customHeight="1">
      <c r="A511"/>
      <c r="B511"/>
    </row>
    <row r="512" spans="1:2" ht="21.75" customHeight="1">
      <c r="A512"/>
      <c r="B512"/>
    </row>
    <row r="513" spans="1:2" ht="21.75" customHeight="1">
      <c r="A513"/>
      <c r="B513"/>
    </row>
    <row r="514" spans="1:2" ht="21.75" customHeight="1">
      <c r="A514"/>
      <c r="B514"/>
    </row>
    <row r="515" spans="1:2" ht="21.75" customHeight="1">
      <c r="A515"/>
      <c r="B515"/>
    </row>
    <row r="516" spans="1:2" ht="21.75" customHeight="1">
      <c r="A516"/>
      <c r="B516"/>
    </row>
    <row r="517" spans="1:2" ht="21.75" customHeight="1">
      <c r="A517"/>
      <c r="B517"/>
    </row>
    <row r="518" spans="1:2" ht="21.75" customHeight="1">
      <c r="A518"/>
      <c r="B518"/>
    </row>
    <row r="519" spans="1:2" ht="21.75" customHeight="1">
      <c r="A519"/>
      <c r="B519"/>
    </row>
    <row r="520" spans="1:2" ht="21.75" customHeight="1">
      <c r="A520"/>
      <c r="B520"/>
    </row>
    <row r="521" spans="1:2" ht="21.75" customHeight="1">
      <c r="A521"/>
      <c r="B521"/>
    </row>
    <row r="522" spans="1:2" ht="21.75" customHeight="1">
      <c r="A522"/>
      <c r="B522"/>
    </row>
    <row r="523" spans="1:2" ht="21.75" customHeight="1">
      <c r="A523"/>
      <c r="B523"/>
    </row>
    <row r="524" spans="1:2" ht="21.75" customHeight="1">
      <c r="A524"/>
      <c r="B524"/>
    </row>
    <row r="525" spans="1:2" ht="21.75" customHeight="1">
      <c r="A525"/>
      <c r="B525"/>
    </row>
    <row r="526" spans="1:2" ht="21.75" customHeight="1">
      <c r="A526"/>
      <c r="B526"/>
    </row>
    <row r="527" spans="1:2" ht="21.75" customHeight="1">
      <c r="A527"/>
      <c r="B527"/>
    </row>
    <row r="528" spans="1:2" ht="21.75" customHeight="1">
      <c r="A528"/>
      <c r="B528"/>
    </row>
    <row r="529" spans="1:2" ht="21.75" customHeight="1">
      <c r="A529"/>
      <c r="B529"/>
    </row>
    <row r="530" spans="1:2" ht="21.75" customHeight="1">
      <c r="A530"/>
      <c r="B530"/>
    </row>
    <row r="531" spans="1:2" ht="21.75" customHeight="1">
      <c r="A531"/>
      <c r="B531"/>
    </row>
    <row r="532" spans="1:2" ht="21.75" customHeight="1">
      <c r="A532"/>
      <c r="B532"/>
    </row>
    <row r="533" spans="1:2" ht="21.75" customHeight="1">
      <c r="A533"/>
      <c r="B533"/>
    </row>
    <row r="534" spans="1:2" ht="21.75" customHeight="1">
      <c r="A534"/>
      <c r="B534"/>
    </row>
    <row r="535" spans="1:2" ht="21.75" customHeight="1">
      <c r="A535"/>
      <c r="B535"/>
    </row>
    <row r="536" spans="1:2" ht="21.75" customHeight="1">
      <c r="A536"/>
      <c r="B536"/>
    </row>
    <row r="537" spans="1:2" ht="21.75" customHeight="1">
      <c r="A537"/>
      <c r="B537"/>
    </row>
    <row r="538" spans="1:2" ht="21.75" customHeight="1">
      <c r="A538"/>
      <c r="B538"/>
    </row>
    <row r="539" spans="1:2" ht="21.75" customHeight="1">
      <c r="A539"/>
      <c r="B539"/>
    </row>
    <row r="540" spans="1:2" ht="21.75" customHeight="1">
      <c r="A540"/>
      <c r="B540"/>
    </row>
    <row r="541" spans="1:2" ht="21.75" customHeight="1">
      <c r="A541"/>
      <c r="B541"/>
    </row>
    <row r="542" spans="1:2" ht="21.75" customHeight="1">
      <c r="A542"/>
      <c r="B542"/>
    </row>
    <row r="543" spans="1:2" ht="21.75" customHeight="1">
      <c r="A543"/>
      <c r="B543"/>
    </row>
    <row r="544" spans="1:2" ht="21.75" customHeight="1">
      <c r="A544"/>
      <c r="B544"/>
    </row>
    <row r="545" spans="1:2" ht="21.75" customHeight="1">
      <c r="A545"/>
      <c r="B545"/>
    </row>
    <row r="546" spans="1:2" ht="21.75" customHeight="1">
      <c r="A546"/>
      <c r="B546"/>
    </row>
    <row r="547" spans="1:2" ht="21.75" customHeight="1">
      <c r="A547"/>
      <c r="B547"/>
    </row>
    <row r="548" spans="1:2" ht="21.75" customHeight="1">
      <c r="A548"/>
      <c r="B548"/>
    </row>
    <row r="549" spans="1:2" ht="21.75" customHeight="1">
      <c r="A549"/>
      <c r="B549"/>
    </row>
    <row r="550" spans="1:2" ht="21.75" customHeight="1">
      <c r="A550"/>
      <c r="B550"/>
    </row>
    <row r="551" spans="1:2" ht="21.75" customHeight="1">
      <c r="A551"/>
      <c r="B551"/>
    </row>
    <row r="552" spans="1:2" ht="21.75" customHeight="1">
      <c r="A552"/>
      <c r="B552"/>
    </row>
    <row r="553" spans="1:2" ht="21.75" customHeight="1">
      <c r="A553"/>
      <c r="B553"/>
    </row>
    <row r="554" spans="1:2" ht="21.75" customHeight="1">
      <c r="A554"/>
      <c r="B554"/>
    </row>
    <row r="555" spans="1:2" ht="21.75" customHeight="1">
      <c r="A555"/>
      <c r="B555"/>
    </row>
    <row r="556" spans="1:2" ht="21.75" customHeight="1">
      <c r="A556"/>
      <c r="B556"/>
    </row>
    <row r="557" spans="1:2" ht="21.75" customHeight="1">
      <c r="A557"/>
      <c r="B557"/>
    </row>
    <row r="558" spans="1:2" ht="21.75" customHeight="1">
      <c r="A558"/>
      <c r="B558"/>
    </row>
    <row r="559" spans="1:2" ht="21.75" customHeight="1">
      <c r="A559"/>
      <c r="B559"/>
    </row>
    <row r="560" spans="1:2" ht="21.75" customHeight="1">
      <c r="A560"/>
      <c r="B560"/>
    </row>
    <row r="561" spans="1:2" ht="21.75" customHeight="1">
      <c r="A561"/>
      <c r="B561"/>
    </row>
    <row r="562" spans="1:2" ht="21.75" customHeight="1">
      <c r="A562"/>
      <c r="B562"/>
    </row>
    <row r="563" spans="1:2" ht="21.75" customHeight="1">
      <c r="A563"/>
      <c r="B563"/>
    </row>
    <row r="564" spans="1:2" ht="21.75" customHeight="1">
      <c r="A564"/>
      <c r="B564"/>
    </row>
    <row r="565" spans="1:2" ht="21.75" customHeight="1">
      <c r="A565"/>
      <c r="B565"/>
    </row>
    <row r="566" spans="1:2" ht="21.75" customHeight="1">
      <c r="A566"/>
      <c r="B566"/>
    </row>
    <row r="567" spans="1:2" ht="21.75" customHeight="1">
      <c r="A567"/>
      <c r="B567"/>
    </row>
    <row r="568" spans="1:2" ht="21.75" customHeight="1">
      <c r="A568"/>
      <c r="B568"/>
    </row>
    <row r="569" spans="1:2" ht="21.75" customHeight="1">
      <c r="A569"/>
      <c r="B569"/>
    </row>
    <row r="570" spans="1:2" ht="21.75" customHeight="1">
      <c r="A570"/>
      <c r="B570"/>
    </row>
    <row r="571" spans="1:2" ht="21.75" customHeight="1">
      <c r="A571"/>
      <c r="B571"/>
    </row>
    <row r="572" spans="1:2" ht="21.75" customHeight="1">
      <c r="A572"/>
      <c r="B572"/>
    </row>
    <row r="573" spans="1:2" ht="21.75" customHeight="1">
      <c r="A573"/>
      <c r="B573"/>
    </row>
    <row r="574" spans="1:2" ht="21.75" customHeight="1">
      <c r="A574"/>
      <c r="B574"/>
    </row>
    <row r="575" spans="1:2" ht="21.75" customHeight="1">
      <c r="A575"/>
      <c r="B575"/>
    </row>
    <row r="576" spans="1:2" ht="21.75" customHeight="1">
      <c r="A576"/>
      <c r="B576"/>
    </row>
    <row r="577" spans="1:2" ht="21.75" customHeight="1">
      <c r="A577"/>
      <c r="B577"/>
    </row>
    <row r="578" spans="1:2" ht="21.75" customHeight="1">
      <c r="A578"/>
      <c r="B578"/>
    </row>
    <row r="579" spans="1:2" ht="21.75" customHeight="1">
      <c r="A579"/>
      <c r="B579"/>
    </row>
    <row r="580" spans="1:2" ht="21.75" customHeight="1">
      <c r="A580"/>
      <c r="B580"/>
    </row>
    <row r="581" spans="1:2" ht="21.75" customHeight="1">
      <c r="A581"/>
      <c r="B581"/>
    </row>
    <row r="582" spans="1:2" ht="21.75" customHeight="1">
      <c r="A582"/>
      <c r="B582"/>
    </row>
    <row r="583" spans="1:2" ht="21.75" customHeight="1">
      <c r="A583"/>
      <c r="B583"/>
    </row>
    <row r="584" spans="1:2" ht="21.75" customHeight="1">
      <c r="A584"/>
      <c r="B584"/>
    </row>
    <row r="585" spans="1:2" ht="21.75" customHeight="1">
      <c r="A585"/>
      <c r="B585"/>
    </row>
    <row r="586" spans="1:2" ht="21.75" customHeight="1">
      <c r="A586"/>
      <c r="B586"/>
    </row>
    <row r="587" spans="1:2" ht="21.75" customHeight="1">
      <c r="A587"/>
      <c r="B587"/>
    </row>
    <row r="588" spans="1:2" ht="21.75" customHeight="1">
      <c r="A588"/>
      <c r="B588"/>
    </row>
    <row r="589" spans="1:2" ht="21.75" customHeight="1">
      <c r="A589"/>
      <c r="B589"/>
    </row>
    <row r="590" spans="1:2" ht="21.75" customHeight="1">
      <c r="A590"/>
      <c r="B590"/>
    </row>
    <row r="591" spans="1:2" ht="21.75" customHeight="1">
      <c r="A591"/>
      <c r="B591"/>
    </row>
    <row r="592" spans="1:2" ht="21.75" customHeight="1">
      <c r="A592"/>
      <c r="B592"/>
    </row>
    <row r="593" spans="1:2" ht="21.75" customHeight="1">
      <c r="A593"/>
      <c r="B593"/>
    </row>
    <row r="594" spans="1:2" ht="21.75" customHeight="1">
      <c r="A594"/>
      <c r="B594"/>
    </row>
    <row r="595" spans="1:2" ht="21.75" customHeight="1">
      <c r="A595"/>
      <c r="B595"/>
    </row>
    <row r="596" spans="1:2" ht="21.75" customHeight="1">
      <c r="A596"/>
      <c r="B596"/>
    </row>
    <row r="597" spans="1:2" ht="21.75" customHeight="1">
      <c r="A597"/>
      <c r="B597"/>
    </row>
    <row r="598" spans="1:2" ht="21.75" customHeight="1">
      <c r="A598"/>
      <c r="B598"/>
    </row>
    <row r="599" spans="1:2" ht="21.75" customHeight="1">
      <c r="A599"/>
      <c r="B599"/>
    </row>
    <row r="600" spans="1:2" ht="21.75" customHeight="1">
      <c r="A600"/>
      <c r="B600"/>
    </row>
    <row r="601" spans="1:2" ht="21.75" customHeight="1">
      <c r="A601"/>
      <c r="B601"/>
    </row>
    <row r="602" spans="1:2" ht="21.75" customHeight="1">
      <c r="A602"/>
      <c r="B602"/>
    </row>
    <row r="603" spans="1:2" ht="21.75" customHeight="1">
      <c r="A603"/>
      <c r="B603"/>
    </row>
    <row r="604" spans="1:2" ht="21.75" customHeight="1">
      <c r="A604"/>
      <c r="B604"/>
    </row>
    <row r="605" spans="1:2" ht="21.75" customHeight="1">
      <c r="A605"/>
      <c r="B605"/>
    </row>
    <row r="606" spans="1:2" ht="21.75" customHeight="1">
      <c r="A606"/>
      <c r="B606"/>
    </row>
    <row r="607" spans="1:2" ht="21.75" customHeight="1">
      <c r="A607"/>
      <c r="B607"/>
    </row>
    <row r="608" spans="1:2" ht="21.75" customHeight="1">
      <c r="A608"/>
      <c r="B608"/>
    </row>
    <row r="609" spans="1:2" ht="21.75" customHeight="1">
      <c r="A609"/>
      <c r="B609"/>
    </row>
    <row r="610" spans="1:2" ht="21.75" customHeight="1">
      <c r="A610"/>
      <c r="B610"/>
    </row>
    <row r="611" spans="1:2" ht="21.75" customHeight="1">
      <c r="A611"/>
      <c r="B611"/>
    </row>
    <row r="612" spans="1:2" ht="21.75" customHeight="1">
      <c r="A612"/>
      <c r="B612"/>
    </row>
    <row r="613" spans="1:2" ht="21.75" customHeight="1">
      <c r="A613"/>
      <c r="B613"/>
    </row>
    <row r="614" spans="1:2" ht="21.75" customHeight="1">
      <c r="A614"/>
      <c r="B614"/>
    </row>
    <row r="615" spans="1:2" ht="21.75" customHeight="1">
      <c r="A615"/>
      <c r="B615"/>
    </row>
    <row r="616" spans="1:2" ht="21.75" customHeight="1">
      <c r="A616"/>
      <c r="B616"/>
    </row>
    <row r="617" spans="1:2" ht="21.75" customHeight="1">
      <c r="A617"/>
      <c r="B617"/>
    </row>
    <row r="618" spans="1:2" ht="21.75" customHeight="1">
      <c r="A618"/>
      <c r="B618"/>
    </row>
    <row r="619" spans="1:2" ht="21.75" customHeight="1">
      <c r="A619"/>
      <c r="B619"/>
    </row>
    <row r="620" spans="1:2" ht="21.75" customHeight="1">
      <c r="A620"/>
      <c r="B620"/>
    </row>
    <row r="621" spans="1:2" ht="21.75" customHeight="1">
      <c r="A621"/>
      <c r="B621"/>
    </row>
  </sheetData>
  <mergeCells count="5">
    <mergeCell ref="B38:B39"/>
    <mergeCell ref="A409:C409"/>
    <mergeCell ref="A407:C407"/>
    <mergeCell ref="A408:C408"/>
    <mergeCell ref="B4:C4"/>
  </mergeCells>
  <phoneticPr fontId="11"/>
  <pageMargins left="0.78740157480314965" right="0.23622047244094491" top="0.6692913385826772" bottom="0.43307086614173229" header="0.31496062992125984" footer="0.23622047244094491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令和7年度報告入力ｼｰﾄ </vt:lpstr>
      <vt:lpstr>'令和7年度報告入力ｼｰﾄ '!Print_Area</vt:lpstr>
      <vt:lpstr>'令和7年度報告入力ｼｰﾄ '!Print_Titles</vt:lpstr>
    </vt:vector>
  </TitlesOfParts>
  <Company>ＮＴＴデータ通信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全中青協</dc:creator>
  <cp:lastModifiedBy>井上 ひろし</cp:lastModifiedBy>
  <cp:lastPrinted>2021-05-27T04:59:53Z</cp:lastPrinted>
  <dcterms:created xsi:type="dcterms:W3CDTF">1998-04-05T08:54:18Z</dcterms:created>
  <dcterms:modified xsi:type="dcterms:W3CDTF">2026-05-19T01:33:36Z</dcterms:modified>
</cp:coreProperties>
</file>